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Projekti\1000 Projektiva\1082 - IJS - Reaktor Podgorica\04_DZR\E04\02_Stroškovnik\Verzija 2\"/>
    </mc:Choice>
  </mc:AlternateContent>
  <bookViews>
    <workbookView xWindow="-15" yWindow="45" windowWidth="12015" windowHeight="9060"/>
  </bookViews>
  <sheets>
    <sheet name="V1 Rekapitulacija" sheetId="2" r:id="rId1"/>
    <sheet name="Gradbeno ključavničarska dela" sheetId="1" r:id="rId2"/>
    <sheet name="Elektromontažna dela" sheetId="26" r:id="rId3"/>
    <sheet name="SN in NN" sheetId="25" r:id="rId4"/>
    <sheet name="DEA" sheetId="27" r:id="rId5"/>
    <sheet name="ODKUP DEA" sheetId="28" r:id="rId6"/>
    <sheet name="Vodenje in LR" sheetId="18" r:id="rId7"/>
    <sheet name="Vzdrževanje" sheetId="29" r:id="rId8"/>
  </sheets>
  <definedNames>
    <definedName name="_Toc436910373" localSheetId="6">'Vodenje in LR'!$C$34</definedName>
    <definedName name="OLE_LINK3" localSheetId="4">DEA!#REF!</definedName>
    <definedName name="OLE_LINK3" localSheetId="5">'ODKUP DEA'!#REF!</definedName>
    <definedName name="OLE_LINK3" localSheetId="3">'SN in NN'!#REF!</definedName>
    <definedName name="OLE_LINK3" localSheetId="7">Vzdrževanje!#REF!</definedName>
    <definedName name="_xlnm.Print_Area" localSheetId="4">DEA!$A$1:$G$124</definedName>
    <definedName name="_xlnm.Print_Area" localSheetId="5">'ODKUP DEA'!$A$1:$G$18</definedName>
    <definedName name="_xlnm.Print_Area" localSheetId="3">'SN in NN'!$A$1:$G$159</definedName>
    <definedName name="_xlnm.Print_Area" localSheetId="0">'V1 Rekapitulacija'!$A$1:$M$26</definedName>
    <definedName name="_xlnm.Print_Area" localSheetId="6">'Vodenje in LR'!$A$1:$G$103</definedName>
    <definedName name="_xlnm.Print_Area" localSheetId="7">Vzdrževanje!$A$1:$G$34</definedName>
    <definedName name="_xlnm.Print_Titles" localSheetId="4">DEA!$1:$10</definedName>
    <definedName name="_xlnm.Print_Titles" localSheetId="2">'Elektromontažna dela'!$1:$10</definedName>
    <definedName name="_xlnm.Print_Titles" localSheetId="1">'Gradbeno ključavničarska dela'!$1:$10</definedName>
    <definedName name="_xlnm.Print_Titles" localSheetId="5">'ODKUP DEA'!$1:$10</definedName>
    <definedName name="_xlnm.Print_Titles" localSheetId="3">'SN in NN'!$1:$10</definedName>
    <definedName name="_xlnm.Print_Titles" localSheetId="0">'V1 Rekapitulacija'!$1:$8</definedName>
    <definedName name="_xlnm.Print_Titles" localSheetId="6">'Vodenje in LR'!$1:$10</definedName>
    <definedName name="_xlnm.Print_Titles" localSheetId="7">Vzdrževanje!$1:$10</definedName>
  </definedNames>
  <calcPr calcId="152511"/>
</workbook>
</file>

<file path=xl/calcChain.xml><?xml version="1.0" encoding="utf-8"?>
<calcChain xmlns="http://schemas.openxmlformats.org/spreadsheetml/2006/main">
  <c r="G26" i="29" l="1"/>
  <c r="G18" i="29"/>
  <c r="G20" i="29"/>
  <c r="G22" i="29"/>
  <c r="G24" i="29"/>
  <c r="G28" i="29"/>
  <c r="G30" i="29"/>
  <c r="G16" i="29"/>
  <c r="C22" i="2"/>
  <c r="C21" i="2"/>
  <c r="G32" i="29" l="1"/>
  <c r="G34" i="29" s="1"/>
  <c r="I22" i="2" s="1"/>
  <c r="G182" i="26"/>
  <c r="I20" i="2" l="1"/>
  <c r="C20" i="2"/>
  <c r="G14" i="28"/>
  <c r="G16" i="28"/>
  <c r="G18" i="28" s="1"/>
  <c r="G36" i="1" l="1"/>
  <c r="G124" i="25" l="1"/>
  <c r="G57" i="18" l="1"/>
  <c r="G55" i="18"/>
  <c r="G72" i="1" l="1"/>
  <c r="G154" i="25" l="1"/>
  <c r="G128" i="25" l="1"/>
  <c r="G36" i="18"/>
  <c r="G59" i="18" s="1"/>
  <c r="G61" i="18" s="1"/>
  <c r="G24" i="18"/>
  <c r="G22" i="18"/>
  <c r="G20" i="18"/>
  <c r="G18" i="18"/>
  <c r="G16" i="18"/>
  <c r="G28" i="18"/>
  <c r="G26" i="18"/>
  <c r="G30" i="18" l="1"/>
  <c r="G32" i="18" s="1"/>
  <c r="C19" i="2"/>
  <c r="C18" i="2"/>
  <c r="C17" i="2"/>
  <c r="C16" i="2"/>
  <c r="G47" i="25"/>
  <c r="G130" i="25"/>
  <c r="G126" i="25"/>
  <c r="G26" i="26"/>
  <c r="G12" i="27" l="1"/>
  <c r="G122" i="27" s="1"/>
  <c r="G124" i="27" s="1"/>
  <c r="I19" i="2" l="1"/>
  <c r="G42" i="1"/>
  <c r="G18" i="25" l="1"/>
  <c r="G105" i="25" l="1"/>
  <c r="G93" i="25"/>
  <c r="G83" i="25"/>
  <c r="G43" i="25" l="1"/>
  <c r="G45" i="25"/>
  <c r="G170" i="26" l="1"/>
  <c r="G168" i="26"/>
  <c r="G166" i="26"/>
  <c r="G164" i="26"/>
  <c r="G162" i="26"/>
  <c r="G160" i="26"/>
  <c r="G176" i="26"/>
  <c r="G174" i="26"/>
  <c r="G172" i="26"/>
  <c r="G158" i="26"/>
  <c r="G156" i="26"/>
  <c r="G99" i="18"/>
  <c r="G93" i="18"/>
  <c r="G91" i="18"/>
  <c r="G89" i="18"/>
  <c r="G87" i="18"/>
  <c r="G190" i="26" l="1"/>
  <c r="G188" i="26"/>
  <c r="G24" i="1"/>
  <c r="G16" i="1"/>
  <c r="G154" i="26"/>
  <c r="G180" i="26"/>
  <c r="G178" i="26"/>
  <c r="G152" i="26"/>
  <c r="G150" i="26"/>
  <c r="G184" i="26" l="1"/>
  <c r="G192" i="26"/>
  <c r="G132" i="26"/>
  <c r="G130" i="26"/>
  <c r="G66" i="26"/>
  <c r="G64" i="26"/>
  <c r="G38" i="26"/>
  <c r="G128" i="26"/>
  <c r="G112" i="26"/>
  <c r="G122" i="26"/>
  <c r="G120" i="26"/>
  <c r="G118" i="26"/>
  <c r="G116" i="26"/>
  <c r="G114" i="26"/>
  <c r="G108" i="26" l="1"/>
  <c r="G82" i="26"/>
  <c r="G88" i="26"/>
  <c r="G94" i="26"/>
  <c r="G60" i="26"/>
  <c r="G62" i="26"/>
  <c r="G98" i="26"/>
  <c r="G96" i="26"/>
  <c r="G92" i="26"/>
  <c r="G90" i="26"/>
  <c r="G58" i="26"/>
  <c r="G56" i="26"/>
  <c r="G54" i="26"/>
  <c r="G52" i="26"/>
  <c r="G50" i="26"/>
  <c r="G48" i="26"/>
  <c r="G28" i="26"/>
  <c r="G46" i="1" l="1"/>
  <c r="G66" i="1"/>
  <c r="G64" i="1"/>
  <c r="G62" i="1"/>
  <c r="G60" i="1"/>
  <c r="G58" i="1"/>
  <c r="G56" i="1"/>
  <c r="G48" i="1"/>
  <c r="G44" i="1"/>
  <c r="G40" i="1"/>
  <c r="G38" i="1"/>
  <c r="G34" i="1"/>
  <c r="G32" i="1"/>
  <c r="G30" i="1"/>
  <c r="G28" i="1"/>
  <c r="G26" i="1"/>
  <c r="G22" i="1"/>
  <c r="G20" i="1"/>
  <c r="G74" i="1"/>
  <c r="G70" i="1"/>
  <c r="G68" i="1"/>
  <c r="G18" i="1"/>
  <c r="G14" i="1"/>
  <c r="G142" i="26"/>
  <c r="G140" i="26"/>
  <c r="G126" i="26"/>
  <c r="G124" i="26"/>
  <c r="G110" i="26"/>
  <c r="G106" i="26"/>
  <c r="G86" i="26"/>
  <c r="G84" i="26"/>
  <c r="G80" i="26"/>
  <c r="G74" i="26"/>
  <c r="G46" i="26"/>
  <c r="G68" i="26" s="1"/>
  <c r="G36" i="26"/>
  <c r="G34" i="26"/>
  <c r="G32" i="26"/>
  <c r="G30" i="26"/>
  <c r="G78" i="26"/>
  <c r="G76" i="26"/>
  <c r="G24" i="26"/>
  <c r="G22" i="26"/>
  <c r="G20" i="26"/>
  <c r="G18" i="26"/>
  <c r="G16" i="26"/>
  <c r="G14" i="26"/>
  <c r="G144" i="26" l="1"/>
  <c r="G146" i="26" s="1"/>
  <c r="G134" i="26"/>
  <c r="G136" i="26" s="1"/>
  <c r="G100" i="26"/>
  <c r="G102" i="26" s="1"/>
  <c r="G70" i="26"/>
  <c r="G40" i="26"/>
  <c r="G42" i="26" s="1"/>
  <c r="G194" i="26" s="1"/>
  <c r="I17" i="2" s="1"/>
  <c r="G76" i="1"/>
  <c r="G78" i="1" s="1"/>
  <c r="G50" i="1"/>
  <c r="G52" i="1" s="1"/>
  <c r="G80" i="1" l="1"/>
  <c r="I16" i="2" s="1"/>
  <c r="G65" i="18" l="1"/>
  <c r="G79" i="18" l="1"/>
  <c r="G81" i="18" s="1"/>
  <c r="G97" i="18"/>
  <c r="G95" i="18"/>
  <c r="G85" i="18"/>
  <c r="G101" i="18" l="1"/>
  <c r="G103" i="18" s="1"/>
  <c r="I21" i="2" s="1"/>
  <c r="G135" i="25"/>
  <c r="G157" i="25" s="1"/>
  <c r="G122" i="25" l="1"/>
  <c r="G118" i="25"/>
  <c r="G115" i="25" l="1"/>
  <c r="G73" i="25"/>
  <c r="G68" i="25"/>
  <c r="G63" i="25"/>
  <c r="G58" i="25"/>
  <c r="G132" i="25" l="1"/>
  <c r="G33" i="25"/>
  <c r="G31" i="25"/>
  <c r="G28" i="25"/>
  <c r="G21" i="25"/>
  <c r="G15" i="25"/>
  <c r="G49" i="25" l="1"/>
  <c r="G41" i="25" l="1"/>
  <c r="G51" i="25" s="1"/>
  <c r="G37" i="25" l="1"/>
  <c r="G159" i="25" s="1"/>
  <c r="I18" i="2" s="1"/>
  <c r="I23" i="2" l="1"/>
  <c r="I24" i="2" s="1"/>
</calcChain>
</file>

<file path=xl/sharedStrings.xml><?xml version="1.0" encoding="utf-8"?>
<sst xmlns="http://schemas.openxmlformats.org/spreadsheetml/2006/main" count="918" uniqueCount="489">
  <si>
    <t>EUR</t>
  </si>
  <si>
    <t>1.</t>
  </si>
  <si>
    <t>SKUPAJ:</t>
  </si>
  <si>
    <t>OPIS</t>
  </si>
  <si>
    <t>ENOTA</t>
  </si>
  <si>
    <t>OCENJENA
KOLIČINA</t>
  </si>
  <si>
    <t>CENA NA ENOTO 
(EUR)</t>
  </si>
  <si>
    <t>SKUPAJ
(EUR)</t>
  </si>
  <si>
    <t>2.</t>
  </si>
  <si>
    <t>kpl</t>
  </si>
  <si>
    <t>1.1</t>
  </si>
  <si>
    <t>1.2</t>
  </si>
  <si>
    <t>1.3</t>
  </si>
  <si>
    <t>1.4</t>
  </si>
  <si>
    <t>1.5</t>
  </si>
  <si>
    <t>2.1</t>
  </si>
  <si>
    <t>kos</t>
  </si>
  <si>
    <t>m</t>
  </si>
  <si>
    <t>1.6</t>
  </si>
  <si>
    <t>1.7</t>
  </si>
  <si>
    <t>3.</t>
  </si>
  <si>
    <t>3.1</t>
  </si>
  <si>
    <t>3.2</t>
  </si>
  <si>
    <t>m2</t>
  </si>
  <si>
    <t>1.8</t>
  </si>
  <si>
    <t>3.3</t>
  </si>
  <si>
    <t>3.4</t>
  </si>
  <si>
    <t>3.5</t>
  </si>
  <si>
    <t>3.6</t>
  </si>
  <si>
    <t>3.7</t>
  </si>
  <si>
    <t>3.8</t>
  </si>
  <si>
    <t>3.9</t>
  </si>
  <si>
    <t>4.</t>
  </si>
  <si>
    <t>4.1</t>
  </si>
  <si>
    <t>4.2</t>
  </si>
  <si>
    <t>4.3</t>
  </si>
  <si>
    <t>4.4</t>
  </si>
  <si>
    <t>4.5</t>
  </si>
  <si>
    <t>4.6</t>
  </si>
  <si>
    <t>4.7</t>
  </si>
  <si>
    <t>5.</t>
  </si>
  <si>
    <t>5.1</t>
  </si>
  <si>
    <t>5.2</t>
  </si>
  <si>
    <t>5.3</t>
  </si>
  <si>
    <t>SKUPAJ Z DDV:</t>
  </si>
  <si>
    <t>REKAPITULACIJA STROŠKOV</t>
  </si>
  <si>
    <t>1.9</t>
  </si>
  <si>
    <t>1.10</t>
  </si>
  <si>
    <t>1.11</t>
  </si>
  <si>
    <t>2.2</t>
  </si>
  <si>
    <t>2.3</t>
  </si>
  <si>
    <t>2.4</t>
  </si>
  <si>
    <t>2.5</t>
  </si>
  <si>
    <t>2.6</t>
  </si>
  <si>
    <t>2.7</t>
  </si>
  <si>
    <t>2.8</t>
  </si>
  <si>
    <t>SN in NN OPREMA</t>
  </si>
  <si>
    <t>4.8</t>
  </si>
  <si>
    <t>1.12</t>
  </si>
  <si>
    <t>3.10</t>
  </si>
  <si>
    <t>3.11</t>
  </si>
  <si>
    <t>3.12</t>
  </si>
  <si>
    <t>3.13</t>
  </si>
  <si>
    <t>3.14</t>
  </si>
  <si>
    <t>Merilna omarica števca, v skladu s SONDO</t>
  </si>
  <si>
    <t>2.9</t>
  </si>
  <si>
    <t>2.10</t>
  </si>
  <si>
    <t>2.11</t>
  </si>
  <si>
    <t>1.13</t>
  </si>
  <si>
    <t>1.14</t>
  </si>
  <si>
    <t>1.15</t>
  </si>
  <si>
    <t>1.16</t>
  </si>
  <si>
    <t>1.17</t>
  </si>
  <si>
    <t>1.18</t>
  </si>
  <si>
    <t>kom</t>
  </si>
  <si>
    <t>2.12</t>
  </si>
  <si>
    <t>POŽARNO JAVLJANJE</t>
  </si>
  <si>
    <t>4.9</t>
  </si>
  <si>
    <t>4.10</t>
  </si>
  <si>
    <t>4.12</t>
  </si>
  <si>
    <t>4.13</t>
  </si>
  <si>
    <t>4.14</t>
  </si>
  <si>
    <t>4.15</t>
  </si>
  <si>
    <t>4.16</t>
  </si>
  <si>
    <t>6.</t>
  </si>
  <si>
    <t>6.1</t>
  </si>
  <si>
    <t>6.2</t>
  </si>
  <si>
    <t>6.3</t>
  </si>
  <si>
    <t>6.4</t>
  </si>
  <si>
    <t>7.</t>
  </si>
  <si>
    <t>7.1</t>
  </si>
  <si>
    <t>7.2</t>
  </si>
  <si>
    <t>možnost zaklepanja - obračunske števčne meritve.</t>
  </si>
  <si>
    <t>ožičeno na priključne sponke;</t>
  </si>
  <si>
    <t xml:space="preserve">NN STIKALIŠČE </t>
  </si>
  <si>
    <t>6.6</t>
  </si>
  <si>
    <t>6.5</t>
  </si>
  <si>
    <t>6.7</t>
  </si>
  <si>
    <t>DODATNE VAROVALKE</t>
  </si>
  <si>
    <t>6.8</t>
  </si>
  <si>
    <t>6.9</t>
  </si>
  <si>
    <t>TOKOVNI INSTRUMENTNI TRANSFORMATORJI ZA POTREBE KOMPENZACIJE</t>
  </si>
  <si>
    <t>Merilna tokovna transformatorja za potrebe kompenzacije nameščena v eno fazo vsakega dovoda, TIT 900/5 A, ter en sumarni TIT (5+5)/5 A</t>
  </si>
  <si>
    <t>KOMPENZACIJSKA NAPRAVA</t>
  </si>
  <si>
    <t>Avtomatska filtrska kompenzacijska naprava</t>
  </si>
  <si>
    <t>Izvedba v skladu z IEC 831 in SIST EN 60439-1.</t>
  </si>
  <si>
    <t>OPOMBA: Avtomatsko kompenzacijsko napravo se izdela in dobavi po zagonu objekta, na osnovi opravljenih meritev parametrov omrežja.</t>
  </si>
  <si>
    <t>• dimenzij:800x600x2100mm</t>
  </si>
  <si>
    <t>• nazivna napetost 400 V</t>
  </si>
  <si>
    <t>• mrežna frekvenca 50 Hz</t>
  </si>
  <si>
    <t>• bremensko stikalo 400 A</t>
  </si>
  <si>
    <t>• faktor dušenja 7 %</t>
  </si>
  <si>
    <t>• frekvenca resonance 189 Hz</t>
  </si>
  <si>
    <t>• izvedena izmenjava zraka z ventilatorjem na stropu omare</t>
  </si>
  <si>
    <t>• tokovna veja x/5 A</t>
  </si>
  <si>
    <t>• krmilna napetost 230 V, 50 Hz</t>
  </si>
  <si>
    <t>• razelektrenje kondenzatorskih grup v 8s s pomočjo praznilne dušilke</t>
  </si>
  <si>
    <t>6.10</t>
  </si>
  <si>
    <t>MERITVE</t>
  </si>
  <si>
    <t>dvoje AC 3 polnih  instalacijskih odklopnikov Z 2A s pomožnimi kontakti za zaščito napetostnih tokokrogov;</t>
  </si>
  <si>
    <t>• MGate MB3480 pretvornik Modbus TCP/RTU</t>
  </si>
  <si>
    <t>• Napajalnik 230V AC / 24V AC, min. 15A</t>
  </si>
  <si>
    <t>• Napajalnik 230V AC / 24V DC, min. 15A</t>
  </si>
  <si>
    <t>• DIN letve in rebrasti kanali</t>
  </si>
  <si>
    <t>OSTALO</t>
  </si>
  <si>
    <t>Šolanje posluževalnega osebja</t>
  </si>
  <si>
    <t>6.11</t>
  </si>
  <si>
    <t>• KRMILNIK kot npr. GE FANUC VERSAMAX s podnožji za naslednje elemente:</t>
  </si>
  <si>
    <t>Dobava in vgradnja temperaturnega tipala npr. ATM2-I za vključitev v 4-20mA zanko;</t>
  </si>
  <si>
    <t>GRADBENO - KLJUČAVNIČARSKA DELA</t>
  </si>
  <si>
    <t xml:space="preserve">Izdelava izvrtin in prebojev v betonske temelje dimenzije fi200mm; potrebno za prehode NN in SN kablov </t>
  </si>
  <si>
    <t>Izdelava manjših izvrtin in prebojev za potrebe prehoda električnih inštalacij</t>
  </si>
  <si>
    <t>Popravilo - sanacija opečnate fasade na zadnji strani objekta (avtorsko zaščiten objekt). Potrebna postopna natančna zamenjava opek</t>
  </si>
  <si>
    <t>Popravilo - sanacija poškodb nastalih ob rušenju pregradnih sten celic</t>
  </si>
  <si>
    <t>Finalne obdelave s čiščenjem, vključujoč manjša popravila nastala pri montiranju opreme in izdelavi inštalacij. Ponudnik upošteva tudi finalno čiščenje prostorov po končani montaži in zagonu opreme.</t>
  </si>
  <si>
    <t>GRADBENA DELA  - TP2050</t>
  </si>
  <si>
    <t>Nepredvideno</t>
  </si>
  <si>
    <t>%</t>
  </si>
  <si>
    <t>SKUPAJ 1.1: GRADBENA DELA:</t>
  </si>
  <si>
    <t>KLJUČAVNIČARSKA DELA  - TP2050</t>
  </si>
  <si>
    <t>Popravilo vrat (vodila) za vstop v TR boks in namestitev ključavnice</t>
  </si>
  <si>
    <t>SKUPAJ 1.2: KLJUČAVNIČARSKA DELA:</t>
  </si>
  <si>
    <t>Rušenje betonskih pregradnih sten celic vključno z zarezom in odvozom. Površina stene 220x320x8cm</t>
  </si>
  <si>
    <t xml:space="preserve">Zapiranje obstoječih odprtin (stari kabli) </t>
  </si>
  <si>
    <t>Izdelava opleskov s predhodno odstranitvijo starih (stari oplesk se lušči). Opleski se izvedejo v TP205 in starem DEA prostoru 2x</t>
  </si>
  <si>
    <t>SKUPAJ 1. GRADBENA IN KLJUČAVNIČARSKA DELA:</t>
  </si>
  <si>
    <t>ELEKTROMONTAŽNA DELA - TP2050</t>
  </si>
  <si>
    <t>Demontaža stare SN opreme (prostorzračne celice, vključno s kovinskimi konzolami)</t>
  </si>
  <si>
    <t>Odvoz stare SN opreme na deponijo in pridobitev potrdila o uničenju</t>
  </si>
  <si>
    <t xml:space="preserve">Demontaža stare NN opreme </t>
  </si>
  <si>
    <t>Odvoz stare NN opreme na deponijo in pridobitev potrdila o uničenju</t>
  </si>
  <si>
    <t>Skrbna demontaže omare kontrolnih meritev vključno s primarnimi elementi (objemni TIT) ter predaja opreme investitorju</t>
  </si>
  <si>
    <t>Demontaža obstoječega DEA s pomožno opremo (močnostna omara, agregat, zračenje, rezervoar).</t>
  </si>
  <si>
    <t>Dobava in montaža kabelskih polic PK200 vključno s pritdilnimi konzolami in drobnim materialom</t>
  </si>
  <si>
    <t>Dobava in montaža kabelskih polic PK100 vključno s pritdilnimi konzolami in drobnim materialom</t>
  </si>
  <si>
    <t>Manjše izenačitve potenciala do 16mm2</t>
  </si>
  <si>
    <t>SKUPAJ 2.1: ELEKTROMONTAŽNA DELA:</t>
  </si>
  <si>
    <t>Izdelava lokalnih izenačitev potenciala z Cu vodniki P/F 70mm2, spojni in zaključni material</t>
  </si>
  <si>
    <t>Izdelava zunanje in notranje ozemljilne mreže z valjancem 25x4mm vključno z materialom za pritrditev na zid in spajanje</t>
  </si>
  <si>
    <t>KABLI (ENERGETSKI)</t>
  </si>
  <si>
    <t>Dobava in polaganje 20 kV kablov NA2XS(FL)2Y 1x70 mm2 RM 16 mm2</t>
  </si>
  <si>
    <t>1 kV kabli NYY 1x185 mm2 (TR2 - NN plošča)</t>
  </si>
  <si>
    <t>1 kV kabli NYY 1x185 mm2 (DEA - NN plošča)</t>
  </si>
  <si>
    <t xml:space="preserve">1 kV kabli NYY 1x185 mm2 (TR1 - NN plošča) </t>
  </si>
  <si>
    <t>Distančniki za trojček in vezice za pritrditev kablov</t>
  </si>
  <si>
    <t>1 kV kabli NYY 1x240 mm2 (Kompenzacija - NN plošča)</t>
  </si>
  <si>
    <t>SKUPAJ 2.2: KABLI (ENERGETSKI):</t>
  </si>
  <si>
    <t>Dobava in polaganje NIK kanalov ali PN cevi za potrebe el. inštalacij vključno s pritrdilnim materialom</t>
  </si>
  <si>
    <t>Kabli inštalacijski NYM-J 3x1,5mm2</t>
  </si>
  <si>
    <t>Kabli inštalacijski NYM-J 5x2,5mm2</t>
  </si>
  <si>
    <t>Signalno krmilni kabel LiYCY 5x1,5mm2</t>
  </si>
  <si>
    <t>Signalno krmilni kabel LiYCY 7x1,5mm2</t>
  </si>
  <si>
    <t>Signalno krmilni kabel LiYCY 12x1,5mm2</t>
  </si>
  <si>
    <t>Komunikacijski kabel SFTP cat.6</t>
  </si>
  <si>
    <t>Kabli inštalacijski NYM-J 3x2,5mm2</t>
  </si>
  <si>
    <t>KABLI (SIGNALNI, KRMILNI, INŠTALACIJSKI, KOMUNIKACIJSKI)</t>
  </si>
  <si>
    <t>Kabli inštalacijski NYM-J 5x1,5mm2</t>
  </si>
  <si>
    <t>SKUPAJ 2.3: KABLI (OSTALO):</t>
  </si>
  <si>
    <t>ELEKTRO DELA IN OPREMA</t>
  </si>
  <si>
    <t>ELEKTROINŠTALACIJSKA OPREMA</t>
  </si>
  <si>
    <t>Dobava in vgradnja flurescentnih svetilk kot npr. INTRA 2x58W, IP65, elektronski vžig</t>
  </si>
  <si>
    <t>Dobava in vgradnja zunanjega reflektorja LED, 80W s senzorjem gibanja</t>
  </si>
  <si>
    <t>Ureditev obstoječe zunanje svetilke pred vhodom v TP2050</t>
  </si>
  <si>
    <t>Dobava in vgradnja svetilke zasilne razsvetljave s stopnjo zaščite IP 65. Svetilka za označevanje izhoda v sili ali kot zasilna svetilka funkcionalne oblike, ki je sestavljena iz konveksnega ohišja in ravnega transparentnega pokrova. Svetlobo oddaja svetilka s pomočjo zrcalnega odsevnika iz aluminizirane plastike kompleksne oblike. Svetilka se vgradi nadgradno neposredno na steno, betonski strop ali tipska obešala; npr. Beghelli Logica LED 24W, avtonomija 3h ter nalepka piktograma smeri izhoda</t>
  </si>
  <si>
    <t xml:space="preserve">Montaža novih električnih inštalacij, požarnih senzorjev ter zasilne razsvetljave </t>
  </si>
  <si>
    <t>Demontaža starih električnih inštalacij in odvoz na deponijo</t>
  </si>
  <si>
    <t>SKUPAJ 2.4: ELEKTROINŠTALACIJSKA DELA:</t>
  </si>
  <si>
    <t>Meritev električnih inštalacij in upornosti okvarne zanke z izdelavo poročila</t>
  </si>
  <si>
    <t>Meritve izolacijske upornosti in napetostni preizkus SN kablov ter izdelava poročila</t>
  </si>
  <si>
    <t>Meritev in preizkus osvetljenosti  zasilne razsvetljave z izdelavo poročila</t>
  </si>
  <si>
    <t xml:space="preserve">Omarica z 2x avtomatskimi varovalkami in avtomatsko varovalko s fizično zaščito vklopa (ključ) za potrebe izvedbe brezprekinitvenega by-passa </t>
  </si>
  <si>
    <t>UPS NAPRAVA</t>
  </si>
  <si>
    <t>SKUPAJ 2.5: UPS NAPRAVA:</t>
  </si>
  <si>
    <t>Protipožarno A-testirano zapiranje vseh odprtin (prebojev) za prehode kablovja med prostori TP2050 in TR1-2 ter DEA z izdajo potrdila (preboji našteti med gradbenimi deli)</t>
  </si>
  <si>
    <t xml:space="preserve">Izdelava izvrtin in prebojev v betonske temelje dimenzije fi200mm; potrebno za povezavo novi DEA in prostor starega DEA </t>
  </si>
  <si>
    <t>Dobava ročnih gasilnih aparatov S9 in oznak</t>
  </si>
  <si>
    <t>SKUPAJ 2.6: POŽARNO JAVLJANJE:</t>
  </si>
  <si>
    <t>Omara 200x100x40 cm za zaščitno opremo, opremljena z:
 - 2x čelada z vizirjem;
 - 2 kpl gumi rokavice 20 kV;
 - 2 kpl gumi škornji 20 kV;
 - 1 kos indikator napetosti 20 kV
 - 1 kos indikator napetosti 0,4 kV
 - 1 kpl prenosni ozemljilni trakovi - kratkostični 3p
 - 1 kos inštrument za vrtilno smer
 - 1 kos AKU LED svetilka - prostostoječa</t>
  </si>
  <si>
    <t>SKUPAJ 2.7: OSTALO:</t>
  </si>
  <si>
    <t>Dobava in namestitev verig ter tablic z napisom POZOR VISOKA NAPETOST (TR1 in TR2 ter SN stikališče)</t>
  </si>
  <si>
    <t>Števec Landis&amp;Gyr ZMD410 CT44.0457 S3, 3x58/100V</t>
  </si>
  <si>
    <t>2xRS485 izhodni modul (CU-Q22)</t>
  </si>
  <si>
    <t>GPRS/GSM/RS485 modem (CU-P32)</t>
  </si>
  <si>
    <t>Napajalnik za CU-P32 230V AC (CU-ADP2)</t>
  </si>
  <si>
    <t>Komunikacijski pretvornik RS485 DLMS v Modbus TCP/IP s programsko opremo (Kalkitech SYNC2000)</t>
  </si>
  <si>
    <t>Nastavitve merilne garniture in komunikacijskega pretvornika</t>
  </si>
  <si>
    <t>RAZDELILEC LASTNE RABE +NG, +NJ</t>
  </si>
  <si>
    <t xml:space="preserve">Razdelilec lastne rabe DEA in razsmerjene napetosti 230V AC </t>
  </si>
  <si>
    <t>• Stikalo 3 polno, 63A, s palčko in ročko na vratih omare</t>
  </si>
  <si>
    <t>• Voltmeter z integrirano preklopko</t>
  </si>
  <si>
    <t>• Prenapetostni odvodniki</t>
  </si>
  <si>
    <t xml:space="preserve">• Trifazni indikator U&lt; in U&gt; s pomožnimi alarmnimi kontakti </t>
  </si>
  <si>
    <t>• Pomožni kontakti 1NO / 1NC</t>
  </si>
  <si>
    <t>• zaščita: IP 31</t>
  </si>
  <si>
    <t>Podnožje javljalnikov za adresibilne javljalnike Cerberus PRO, DB721</t>
  </si>
  <si>
    <t>Elektronika ročnega javljalnika; direktni način proženja, FDME221+FDMH291-R</t>
  </si>
  <si>
    <t>Paralelni indikator, FAA420RI</t>
  </si>
  <si>
    <t>Drobni montažni material</t>
  </si>
  <si>
    <t>Napisne ploščice in označevanje elementov - javljalnikov</t>
  </si>
  <si>
    <t>Pritrdilni material za E30 kabel</t>
  </si>
  <si>
    <t>Drobni potrošni in nespecifirani materijal</t>
  </si>
  <si>
    <t>Montaža sistema za javljanje požara na pripravljene instalacije, označevanje elementov</t>
  </si>
  <si>
    <t>Pregled sistema javljanja požara s strani pooblaščene organizacije in pridobitev potrdila o brezhibnem delovanju</t>
  </si>
  <si>
    <t>Izdelava sheme za projekt izvedenih del (PID)</t>
  </si>
  <si>
    <t>Piktogrami in napisne ploščice za ročne javljalnike požara</t>
  </si>
  <si>
    <t>6.12</t>
  </si>
  <si>
    <t>6.13</t>
  </si>
  <si>
    <t>6.14</t>
  </si>
  <si>
    <t>6.15</t>
  </si>
  <si>
    <t>6.16</t>
  </si>
  <si>
    <t>6.17</t>
  </si>
  <si>
    <t>TRANSFORMATORJA  20/0,4kV, 630kVA TER ZAŠČITA</t>
  </si>
  <si>
    <t>Trifazni dvonavitni transformator 10(20)/0,4 kV, 630 kVA, uk=6%, Dyn5, suhe izvedbe, zmanjšane izgube, zmanjšan šum, okoljski razred E2, klimatski razred C2, odpornost na gorenje F1, temperaturne sonde v navitju in jedru, prigrajeni ventilatorji za prisilno hlajenje.
Transformator kontejnerske zunanje izvedbe z zračenjem in ventilatorji.</t>
  </si>
  <si>
    <t>Temperaturna zaščita transformatorja kot npr. NT935 z modbus TCP/IP komunikacijo in pretvornikom</t>
  </si>
  <si>
    <t>Zaščita ventilatorjev za prisilno hlajenje transformatorja kot npr. VRT200</t>
  </si>
  <si>
    <t>VEZNO POLJE (+1NF00+K5)</t>
  </si>
  <si>
    <t>TR POLJI (+1NF00+K4 in +1NE00+K1)</t>
  </si>
  <si>
    <t>DEA POLJE (+1NF00+K3)</t>
  </si>
  <si>
    <t>ODVODNO POLJE (+1NF00+K1)</t>
  </si>
  <si>
    <t>Odvodno polje, priklop iz strani, širina 1000mm. Položaji stikal ter izmerjene vrednosti parametrov so vodeni preko komunikacije. Dobava, vgradnja in priklop</t>
  </si>
  <si>
    <t>DEA polje, širina 400mm, z dovodom od DEA spodaj, položaj stikala ter izmerjene vrednosti parametrov so vodeni preko komunikacije, dobava, vgradnja in priklop</t>
  </si>
  <si>
    <t>Dovodno transformatorsko polje, širina 400mm, z dovodom od transformatorja spodaj, položaj stikala ter izmerjene vrednosti parametrov so vodeni preko komunikacije, dobava, vgradnja in priklop</t>
  </si>
  <si>
    <t>Vezno polje, širina 600mm, dobava, položaj stikala ter izmerjene vrednosti parametrov so vodeni preko komunikacije, vgradnja in priklop</t>
  </si>
  <si>
    <t>Stikalo izvlečljive izvedbe In=1600A z motornim pogonom 230V AC, Icu 55kA, ključavnico za zaklepanje obeh položajev, ločenimi dodanimi tipkami za vklop in izklop, vklopnimi in izklopnimi tuljavami 230V AC, podnapetostno  U&lt; tuljavo 230V AC, pomožnimi kontakti vključen (4x), izključen (4x), navit (1x), izvlečen (1x),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komunikacija modbus TCP/IP
• stikalo primerno za sinhronizacijo
• napisna ploščica
• drobni spojni in vezni material, komplet z izdelavo stikalnega bloka, montaža in priključitev</t>
  </si>
  <si>
    <t>Stikalo izvlečljive izvedbe In=1600A z motornim pogonom 230V AC, Icu 55kA, ključavnico za zaklepanje obeh položajev, ločenimi dodanimi tipkami za vklop in izklop, vklopnimi in izklopnimi tuljavami 230V AC, podnapetostno  U&lt; tuljavo 230V AC,  pomožnimi kontakti vključen (4x), izključen (4x), navit (1x), izvlečen (1x),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prenapetostna zaščita (odvodniki)
• komunikacija modbus TCP/IP
• stikalo primerno za sinhronizacijo
• napisna ploščica
• drobni spojni in vezni material, komplet z izdelavo stikalnega bloka, montaža in priključitev</t>
  </si>
  <si>
    <t>Stikalo izvlečljive izvedbe In=630A z motornim pogonom 230V AC, Icu 55kA, ključavnico za zaklepanje obeh položajev, ločenimi dodanimi tipkami za vklop in izklop, vklopnimi in izklopnimi tuljavami 230V AC, podnapetostno  U&lt; tuljavo 230V AC,  pomožnimi kontakti vključen (4x), izključen (4x), navit (1x), izvlečen (1x),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komunikacija modbus TCP/IP
• stikalo primerno za sinhronizacijo
• napisna ploščica
• drobni spojni in vezni material, komplet z izdelavo stikalnega bloka, montaža in priključitev</t>
  </si>
  <si>
    <t>Stikalo In=63A</t>
  </si>
  <si>
    <t>Stikalo In=160A</t>
  </si>
  <si>
    <t>Stikalo In=200A</t>
  </si>
  <si>
    <t>Stikalo In=100A</t>
  </si>
  <si>
    <t>Stikalo In=400A</t>
  </si>
  <si>
    <t>ODVODNO POLJE (+1NF00+K2)</t>
  </si>
  <si>
    <t>ODVODNO POLJE (+1NE00+K2)</t>
  </si>
  <si>
    <t>Stikala natične izvedbe, Icu 55kA, ključavnico za zaklepanje obeh položajev, palčka in ročka na vratih enote, digitalna termično - pretokovna zaščita I&gt; 0,4 do 1 In, I&gt;&gt; 0,6 do 10 In, integriranimi tokovniki. 
Ostala oprema polja:
• merilni prikazovalnik polja (U, I, P, S, Q, f, kWh, cos fi)
• komunikacijski modul in koncentrator
• komunikacija modbus TCP/IP 
• napisne ploščice
• drobni spojni in vezni material, komplet z izdelavo stikalnega bloka, montaža in priključitev</t>
  </si>
  <si>
    <t>Stikalo In=630A</t>
  </si>
  <si>
    <t>Stikala natične izvedbe, Icu 55kA, ključavnico za zaklepanje obeh položajev, palčka in ročka na vratih enote, digitalna termično - pretokovna zaščita I&gt; 0,4 do 1 In, I&gt;&gt; 0,6 do 10 In, integriranimi tokovniki. 
Ostala oprema polja:
• 2x merilni prikazovalnik polja (U, I, P, S, Q, f, kWh, cos fi)
• komunikacijski modul in koncentrator
• komunikacija modbus TCP/IP 
• napisne ploščice
• drobni spojni in vezni material, komplet z izdelavo stikalnega bloka, montaža in priključitev</t>
  </si>
  <si>
    <t>ODVODNO POLJE (+1NE00+K3)</t>
  </si>
  <si>
    <t>Varovalčni ločilnik z ustrezno varovalko za potrebe DEA signalizacije izpada napateosti</t>
  </si>
  <si>
    <t>IZDELAVA TRIPOLNE SHEME</t>
  </si>
  <si>
    <t>Izdelava projekta tripolne sheme novega NN razdelilnega bloka</t>
  </si>
  <si>
    <t>Stikalo In=100A (motorni pogon, vklopna in izklopna tuljava 230V AC, podnapetostna tuljava, dodatni pomožni kontakti, tipke za vklop / izklop</t>
  </si>
  <si>
    <t>SN STIKALIŠČE 20 kV (24 kV, ≥630 A, Ik 20kA 3s)</t>
  </si>
  <si>
    <t>Celica za vzdolžno ločitev =J03</t>
  </si>
  <si>
    <t>Merilna celica =J04</t>
  </si>
  <si>
    <t>dvojedrni tokovni instrumentni transformator TIT 2x20/5/5 A v vseh treh fazah s karakteristikami skladno s SONDO (dve merilni jedri);</t>
  </si>
  <si>
    <t>enopolno izolirani napetostni instrumentni transformator z varovalko, v vsaki fazi posebej, prestavno razmerje 3x NIT 20/√3 / 0,1/√3  / 0,1/√3, dve merilni jedri;</t>
  </si>
  <si>
    <t>Dovodni stikalni celici =J01 in =J02</t>
  </si>
  <si>
    <t>Transformatorski celici =J05 in =J06</t>
  </si>
  <si>
    <t>Odstranitev talne obloge v TP2050 in izvedba protiprašnega premaza</t>
  </si>
  <si>
    <t>Podaljševanje obstoječih NN kablov:
- A-testirane kabelske spojke
- kabelski zaključki
- kabli različnih presekov in dolžin (cca. 12m na odvod)
- usklajevanje izklopov (delovni nalog ter dovoljenje za delo) vključujoč nočno delo
- zagon (vklop) z meritvijo izolacijske upornosti in vrtilnega polja</t>
  </si>
  <si>
    <t xml:space="preserve">OPOMBE: </t>
  </si>
  <si>
    <t xml:space="preserve">-Izbrana oprema z navedenim proizvajalcem se lahko zamenja z opremo drugega proizvajalca in drugega tipa, vendar z enakovrednimi karakteristikami. Pred naročilom je potrebno, na podlagi predloženih dokumentov in atestov, pridobiti soglasje investitorja in projektanta inštalacij! </t>
  </si>
  <si>
    <t xml:space="preserve">-Ponudnik DEA mora priložiti pooblastilo proizvajalca iz katarega je razvidna njegova usposobljenost glede prodaje, instalacije, servisiranja in oskrbe z rezervnimi deli. </t>
  </si>
  <si>
    <t>-avtomatski vklop agregatov se mora izvršiti v naslednjih primerih:</t>
  </si>
  <si>
    <t>. izpad električnega omrežja</t>
  </si>
  <si>
    <t>. odstopanje omrežne napetosti večje od +10% in -10% Un</t>
  </si>
  <si>
    <t>. nesimetrija med fazami večja od +/-10% Un</t>
  </si>
  <si>
    <t>- avtomatski izklop se izvrši, ko je:</t>
  </si>
  <si>
    <t>. odstopanje omrežne napetosti manjše od +7% in -10% Un</t>
  </si>
  <si>
    <t>. nesimetrija med fazami manjša od +/-8% Un</t>
  </si>
  <si>
    <t>-tolerance napetosti in frekvence agregata morajo biti v naslednjih mejah:</t>
  </si>
  <si>
    <t>. pri zvezni spremembi bremena od 0% do 100% Pn je dovoljena sprememba napetosti +/-0,5% Un in frekvence +/-0,25% nazivne frekvence</t>
  </si>
  <si>
    <t>. pri skočni spremembi bremena od 0% do 25% Pn mora agregat enake tolerance doseči v času  manjšem od 200ms</t>
  </si>
  <si>
    <t>. pri skočni spremembi bremena od 0% do 40% Pn mora agregat enake tolerance doseči v času  manjšem od 1s vendar pri maksimalni spremembi napetosti +/-10% Un in frekvence +/-5% fn</t>
  </si>
  <si>
    <t>. pri skočni spremembi bremena od 0% do 70% Pn mora agregat enake tolerance doseči v času  manjšem od 3s vendar pri maksimalni spremembi napetosti +/-12% Un in frekvence +/-5% fn</t>
  </si>
  <si>
    <t>-nazivna moč agregata je deklarirana za cosφ=0.8</t>
  </si>
  <si>
    <t>-faktor popačenja (distorzije) pri Pn in cosφ=0.8 mora biti &lt;7%</t>
  </si>
  <si>
    <t>-generator in motor morata brez poškodb prenesti vrtljaje 20% večje od nazivnih</t>
  </si>
  <si>
    <t>-agregat mora brez poškodb prenesti 60 minutno 10% preobremenitev (110% Pn) na vsakih 12 ur</t>
  </si>
  <si>
    <t>-agregat ne sme povzročati radijskih motenj v skladu z veljavnimi predpisi o EMC</t>
  </si>
  <si>
    <t>-šum agregata v skladu z veljavnimi direktivami EU</t>
  </si>
  <si>
    <t>- sistem vodenja mora omogočati tudi preizkušanje agregatov pod dejanskim bremenom na način, da pri preklopu MREŽA&lt;-&gt;DEA ni izpada napetosti na porabnikih, niti frekvenčne motnje (sinhroni preklopi - prehod iz samostojnega otočnega načina delovanja v mehki paralelni način delovanja z mrežnim virom in obratno) ali trajno paralelno delovanje na posameznem preklopnem mestu s poljubno nastavitvijo izhodne moči generatorskega vira</t>
  </si>
  <si>
    <t>Sistem mora omogočati sinhronizirane brezprekinitvene preklope med mrežnim in agregatskim virom v smislu sledečih funkcij:</t>
  </si>
  <si>
    <t>- ob izpadu mrežnega vira in avtomatskem prevzemu porabnikov s strani agregata, se mora ob povratku mrežnega vira izvršiti preklop nazaj na mrežni vir brez prekinitve.</t>
  </si>
  <si>
    <t>- sistem mora omogočati bremensko testiranje agregata s sinhroniziranimi brezprekinitvenimi preklopi  v obe smeri (preklop iz mrežnega vira na generatorski vir in obratno) 
brez motenja porabnikov po sistemu mehkega obremenjevanja in razbremenjevanja po časovno linearnem poteku.</t>
  </si>
  <si>
    <t>Sistem za brezprekinitvene preklope mora biti poleg ustreznih zaščit opremljen še s prikazovalnikom sinhronizacije z jasnim prikazom frekvenčne in napetostne diference, ter razliko faznega kota.</t>
  </si>
  <si>
    <t>Mrežni vir mora biti opremljen s setom zaščit, ki omogočajo hitri odklop mrežnega vira v času paralelnega spoja z generatorjem vprimeru mrežne anomalije  (pod/nad napetost, pod/nad frekvenca, nenadni zamik vektorskega kota /dt, nenadna sprememba frekvence  df/dt, smerna zaščita.</t>
  </si>
  <si>
    <t>Zaradi pomembnosti objekta mora biti rezervni napajalni sistem opremljen še z dodatno rezervno elektroniko za avtomatsko delovanje v slučaju odpovedi primarnega nadzornega sistema.</t>
  </si>
  <si>
    <t>Rezervni sistem mora biti opremljen z elektroniko za upravljanje z obveznim minimalnim setom zaščit (pritisk olja, temperatura motorja, visoki obrati motorja, podnapetostna zaščita, pretokovna in kratkostična zaščita). Poleg tega mora prikazovati analogni prikaz pritiska olja motorja, temperature motorja, napetost startnih baterij, napetost generatorja (3f), tok generatorja (3f) in frekvence generatorja.</t>
  </si>
  <si>
    <t>. dovoljena trajna preobremenitev za 1 uro v 12 urni periodi: 10%</t>
  </si>
  <si>
    <t>. prevzem 100% bremena v času&lt;= 15 s</t>
  </si>
  <si>
    <t>. možnost parametriranja in spreminjanja delovanja motorja na PC</t>
  </si>
  <si>
    <t>. maksimalno odstopanje števila obratov pri konstantnem bremenu: 0.25%</t>
  </si>
  <si>
    <t>. mehki zagon motorja</t>
  </si>
  <si>
    <t>. nazivni obrati: 1500 min -1</t>
  </si>
  <si>
    <t>. nastavitveno področje obratov + - 5%</t>
  </si>
  <si>
    <t>. prehodna sprememba obratov za nenadno 50% spremembo aktivnega bremena v plus ali minus: &lt;= 10%</t>
  </si>
  <si>
    <t>. čas, ko dosežemo nazivno število obratov po nenadni spremembi bremena: &lt;= 5s</t>
  </si>
  <si>
    <t>. prevzem 100% bremena: &lt;=15s</t>
  </si>
  <si>
    <t xml:space="preserve">. emisije izpušnih plinov skladno s tehniškimi predpisi in slovensko ter EU zakonodajo </t>
  </si>
  <si>
    <t xml:space="preserve">-agregat mora imeti napisno ploščico z oznako proizvajalca, s tehničnimi podatki, letom proizvodnje in tovarniško številko; prav tako mora biti napisna ploščica za motor in generator </t>
  </si>
  <si>
    <t>. nazivni cos phi = 0.8, napetost 400/231V, frekvenca 50 Hz, odstopanje od frekvence + - 0.15%</t>
  </si>
  <si>
    <t>. dovoljena preobremenitev za 1 uro v 12 urni periodi: 10%</t>
  </si>
  <si>
    <t>. vzbujanje s permanentim magnetom in napetostna regulacija vseh treh faz</t>
  </si>
  <si>
    <t>. tranzientno odstopanje napetosti po nenadni spremebi bremena za 70% nazivne vrednosti, v pozitivno ali negativno smer: &lt;= 10%</t>
  </si>
  <si>
    <t>. čas po katerem napetost po nenadni spremembi bremena za 70% doseže nazivno vrednost: &lt;= 5s</t>
  </si>
  <si>
    <t>. natančnost statične regulacije napetosti: + - 0.5 %</t>
  </si>
  <si>
    <t>. izolacijski razred statorskih navitij: H</t>
  </si>
  <si>
    <t>. prirastek temperature ob trajni nazivni obremenitvi kot za razred izolacije: F</t>
  </si>
  <si>
    <t>. stopnja radijske interference v skladu z EN50081 in EN50082</t>
  </si>
  <si>
    <t>. termistorska zaščita v statorskem navitju</t>
  </si>
  <si>
    <t>- dokumentacija diesel električnega agregata, atesti, CE certifikat</t>
  </si>
  <si>
    <t>- tovarniški preizkus pred dobavo opreme na objekt, vključno z obremenilnim preizkusom pri 110% nazivne moči. Preizkusne protokole pripravi ponudnik ter odobri naročnik. Vse stroške v zvezi s prevzemom krije ponudnik.</t>
  </si>
  <si>
    <t>KOMANDNA OMARA DEA</t>
  </si>
  <si>
    <t>Komandna omara mora omogočati naslednje funkcionalnosti  DEA sistema:</t>
  </si>
  <si>
    <t>NOVI DIZEL ELEKTRIČNI AGREGAT</t>
  </si>
  <si>
    <t>DIZEL ELEKTRIČNI AGREGAT 400 kVA</t>
  </si>
  <si>
    <t>. čas prevzema polne moči agregata mora biti manjši od 15s</t>
  </si>
  <si>
    <t>. časovni rele mora omogočati nastavitev zakasnitve izklopa agregata pri povratku kvalitetne omrežne napetosti do 10 min</t>
  </si>
  <si>
    <t>- DEA sklop mora biti opremljen z ustreznim izmenjevajcem toplote za odvajanje toplotnih izgub iz DEA. Predmet ponudbe mora biti dobava in montaža opreme z vsemi potrebnimi povezavami.</t>
  </si>
  <si>
    <t>- hladilna tekočina motorja mora biti hlajena preko izmenjevalca toplote</t>
  </si>
  <si>
    <t>. nazivna moč 400 kVA, 320kW</t>
  </si>
  <si>
    <t>Komandna omara je sestav krmilniških in nadzornih enot, ter pomožne krmilne opreme za krmiljenje DEA enote (hlajenje, obratovanje, sinhronizacija, paralelno obratovanje, virtualna elektrarna)</t>
  </si>
  <si>
    <t>Preklop se vrši v novem NN stikalnem bloku (plošča agregatskega razvoda, vključujoč TR in vezno polje)</t>
  </si>
  <si>
    <t>- paralelno delovanje z mrežo kot virtualna elektrarna</t>
  </si>
  <si>
    <t>- sinhronizacijo in vključevanje na agregatski del NN plošče</t>
  </si>
  <si>
    <t>- sinhronizacijo in vključevanje na mrežni del NN plošče</t>
  </si>
  <si>
    <t>- brezprekinitveni prehod na mrežo ob zaustavitvi DEA</t>
  </si>
  <si>
    <t>DIZEL ELEKTRIČNI AGREGAT 400kVA</t>
  </si>
  <si>
    <t>. nadzor nad številom obratov skladno z ISO 8528, Class G2</t>
  </si>
  <si>
    <t xml:space="preserve">Podatki DEA enote: moč: 400 kVA, 320kW, 3x400/231V, 50 Hz  </t>
  </si>
  <si>
    <t>-Dobavitelj opreme mora preveriti ustreznost prostorske rešitve in dispozicije opreme, prezračevanja in goriva ter kabelskih povezav in po potrebi podati ustrezne rešitve!</t>
  </si>
  <si>
    <t>OLJNA INŠTALACIJA (DODATNI REZERVOAR)</t>
  </si>
  <si>
    <t>Dobavitel montira in dobavi dodatni rezervoar goriva v stari DEA prostor vključno s sesalno garnituro, merilniki, ventili, črpalkami in ostalo potrebno opremo</t>
  </si>
  <si>
    <t>-vse navedene karakteristike agregata morajo veljati za okoliške pogoje: Temperaturo do 40°C, relativna vlažnost do 80% in nadmorska višina do 360m</t>
  </si>
  <si>
    <t>OHIŠJE</t>
  </si>
  <si>
    <t>Dobavitelj dobavi DEA v kovinskem ohišju, ki mora biti odporno na vse vremenske razmere na mestu vgradnje</t>
  </si>
  <si>
    <t>- okvirne mere: dolžina 5m, širina 1,7m in višina 2,2m</t>
  </si>
  <si>
    <t>- galvanizirana konstrukcija z vrati</t>
  </si>
  <si>
    <t>- nivo hrupa 55dB na razdalji 7m</t>
  </si>
  <si>
    <t>- elektromagnetnim zagonskim motorjem,</t>
  </si>
  <si>
    <t>- oljnim filtrom z dvojnim obhodom,</t>
  </si>
  <si>
    <t>- dvojnim suhim zračnim filtrom,</t>
  </si>
  <si>
    <t>- zaščito proti nizkemu pritisku olja in visokemu pritisku v vodnem sistemu hlajenja,</t>
  </si>
  <si>
    <t>- zaščito pred preveliko hitrostjo,</t>
  </si>
  <si>
    <t>- krmilno in razdelilno omarico s priključenimi kabli,</t>
  </si>
  <si>
    <t>- ustreznim izpušnim sistemom (kompletno z dimnično cevjo),</t>
  </si>
  <si>
    <t>- grelcem motorja s nastavljivim termostatom in obtočno črpako,</t>
  </si>
  <si>
    <t>- dušilnikom zvoka in kompenzatorjem vibracij,</t>
  </si>
  <si>
    <t>- elektromagnetnim zapornim in odpirnim ventilom goriva,</t>
  </si>
  <si>
    <t>- hladilnikom mazalnega olja,</t>
  </si>
  <si>
    <t>- plinotesnim, iz nerjavnega jekla izvedenim izpušnim sistemom,</t>
  </si>
  <si>
    <t>- gibljivimi dovodi za gorivo,</t>
  </si>
  <si>
    <t>MOTOR mora biti opremljen z najmanj naslednjo opremo:</t>
  </si>
  <si>
    <t>- DIZELSKI MOTOR: Perkins ali enakovredno, EKO motor novejše generacije, digitalni elektronski modul za uravnavanje delovanja motorja in števila vrtljajev, podaljšani servisni intervali, visok izkoristek, majhna poraba, diagnostika na PC.</t>
  </si>
  <si>
    <t>- TRIFAZNI SINHRONSKI GENERATOR: kot npr Leroy Somer ali enakovredno</t>
  </si>
  <si>
    <t>DEA mora zagotavljati napajanje z rezervno električno energijo v slučaju izpada primarnega mrežnega vira z avtomatskim prevzemom nujnih porabnikov objekta in obratno.</t>
  </si>
  <si>
    <t>-Dobavitelj opreme mora hkrati upoštevati zahteve iz splošnega ter tehničnega dela razpisne dokumentacije</t>
  </si>
  <si>
    <t>VIRTUALNA ELEKTRARNA</t>
  </si>
  <si>
    <t xml:space="preserve">Namestitev dodatne programske opreme v krmilnik, ki omogoča minimalno vsaj naslednje funkcionalnosti:
- sprejem daljinskega signala za aktivacijo (digitalni signal iz druge nadzorne naprave - Elektro Ljubljana, ali komunikacijski signal preko Modbus TCP),
- avtomatske prenastavitve delovne in jalove izhodne moči za trajno paralelno delovanje z mrežo enega ali obeh agregatov,
- dvodimenzijska regulacija jalove moči generatorjev glede na napetostne razmere omrežja po zahtevah SODO - Pravilnik o vključevanju malih elektrarn v elektroenergetsko omrežje.
</t>
  </si>
  <si>
    <t>SKUPAJ 2. ELEKTRO DELA IN OPREMA:</t>
  </si>
  <si>
    <t>SKUPAJ 3. SN IN NN OPREMA:</t>
  </si>
  <si>
    <t>SKUPAJ 3.4: KOMPENZACIJSKA NAPRAVA:</t>
  </si>
  <si>
    <t>SKUPAJ 3.3: NN STIKALIŠČE:</t>
  </si>
  <si>
    <t>SKUPAJ 3.2: TRANSFORMATORJA IN ZAŠČITA:</t>
  </si>
  <si>
    <t>SKUPAJ 3.1: SN STIKALIŠČE:</t>
  </si>
  <si>
    <t>Demontaža starih močnostnih energetskih kablov in odvoz na deponijo</t>
  </si>
  <si>
    <t>Inox omarici s steklenimi okenci za montažo TR zaščite</t>
  </si>
  <si>
    <t>SKUPAJ 4.1: DIZEL ELEKTRIČNI AGREGAT:</t>
  </si>
  <si>
    <t>SKUPAJ 4. DIZEL ELEKTRIČNI AGREGAT 400kVA:</t>
  </si>
  <si>
    <t>OPREMA ZA NADZOR / VODENJE</t>
  </si>
  <si>
    <t>VODENJE / NADZOR, MERITVE IN LASTNA PORABA</t>
  </si>
  <si>
    <t xml:space="preserve">Izdelava sistema vodenja / nadzora nad TP2050 Reaktor skladno z opisi v splošnem in tehničnem delu razpisne dokumentacije </t>
  </si>
  <si>
    <t>Povezava novega sistema vodenja s sistemom vodenja diesel agregata, katerega bo možno tudi daljinsko krmiliti</t>
  </si>
  <si>
    <t>Izdelava testnih tabel in izvedba preizkusov za IQ (Instalation Quality), OQ (Operational Quality) in PQ (Performance Quality)</t>
  </si>
  <si>
    <t>Izdelava vse potrebne funkcijske specifikacije, parametriranje, izvesti testiranja, spuščanje v obratovaje in poskusno obratovanje vse dobavljene opreme in obstoječih sistemov Naročnika, s katerimi se nova oprema povezuje;</t>
  </si>
  <si>
    <t>Izvedba šolanja Naročnikovega osebja</t>
  </si>
  <si>
    <t xml:space="preserve">SCADA strežnik:
- CPU: Intel Core i5 (3,2 GZH);
- št. rež pomnilnika: 4 x, 2 x prosto; max: 16/32 GB;
- RAM: 8 GB DDR3;
- HDD: 1 TB 7200rpm+1 TB 7200rpm – RAID1; 
- DVD+/-RW DL;
- OHIŠJE: prostostoječe;
- Grafika: integrirana Intel;
- barvni LCD monitor 27'';
- Povezave: 10/100 Mb/s mrežna kartica;
- strojni RAID 1 krmilnik;
- SLO USB tipkovnica in opt. Miška;
- zvočna kartica integrirana HD Audio;
- Operacijski sistem: zadnja verzija Windows 64-bit s priloženimi mediji za obnovitev OS;
- barvni laserski tiskalnik A4.
</t>
  </si>
  <si>
    <t>Postavitev novega SCADA sistema vodenja SN in NN stikališča ter izdelava ustreznih zaslonskih slik, tudi za ostale sisteme (UPS, DEA, rezervoar goriva, kompenzacijska naprava, virtualna elektrarna, nadzor transformatorjev, števčne meritve...);</t>
  </si>
  <si>
    <t>KRMILNO - KOMUNIKACIJSKA OMARA +DY</t>
  </si>
  <si>
    <t>Krmilno komunikacijska omara z mrežnim stikalom in krmilnikom</t>
  </si>
  <si>
    <t>-DO 16x</t>
  </si>
  <si>
    <t>-AI 8x</t>
  </si>
  <si>
    <t>-DI 16x</t>
  </si>
  <si>
    <t>• Instalacijski odklopniki 2 polni AC s pomožnimi signalnimi kontakti 1NO/NC</t>
  </si>
  <si>
    <t>• Instalacijski odklopniki 2 polni DC s pomožnimi signalnimi kontakti 1NO/NC</t>
  </si>
  <si>
    <t xml:space="preserve">• Pomožni releji  min. 3xNO/NC </t>
  </si>
  <si>
    <t>• Ožičenje vseh v nadzor in komunikacijo vključenih elementov</t>
  </si>
  <si>
    <t>Izračun in parametriranje NN zaščitnih naprav (pretokovno termična zaščita, kratkostična zaščita)</t>
  </si>
  <si>
    <t>• Grebenasta preklopka (ročno/avtomatsko)</t>
  </si>
  <si>
    <t>• Grebenasta preklopka (lokalno/daljinsko)</t>
  </si>
  <si>
    <t>-Dobavitelj opreme mora v ceno novega DEA všteti odkup starega DEA po ocenjeni vrednosti (oceno vrednosti opravi uradni cenilec najet s strani Investitorja)</t>
  </si>
  <si>
    <t>Izvedba meritev za dimenzioniranje kompenzacijske naprave</t>
  </si>
  <si>
    <t>Izdelava manjših kovinskih nosilnih konzol za pritrjevanje SN in NN kablov ob transformatorju</t>
  </si>
  <si>
    <t>Mrežno stikalo Cisco ali Ruggedcom 32 portov (20x RJ45, 4x OPT) ter podpora za protokol MODBUS TCP/IP</t>
  </si>
  <si>
    <t>Optični patch panel (TP2050 in upravna stavba)</t>
  </si>
  <si>
    <t>Dobava in polaganje adresibilne linije za javljanje požara z kablom odpornosti E30,  delno v  NIK kanalih</t>
  </si>
  <si>
    <t>Programiranje sistema, vnos grafičnih podlog v program MM8000, nastavitve v nadzornem programu, spuščanje v obratovanje, testiranje, predaja v uporabo, izdelava navodil za uporabo, priučitev osebja</t>
  </si>
  <si>
    <t>• nazivna moč naprave 225 kvar</t>
  </si>
  <si>
    <t>• trifazni kondenzatorji 7 stopenj,</t>
  </si>
  <si>
    <t>• trifazna filtrska dušilka: 400 V, 50 Hz</t>
  </si>
  <si>
    <t>Signalno krmilni kabel Olflex Cl.110CY 5x2,5mm2</t>
  </si>
  <si>
    <t>Izdelava konektorske kabelske glave 24 kV za priključitev NA2XS(FL)2Y 1x70 mm2 RM 16 mm2 (dovod, 2xTR)</t>
  </si>
  <si>
    <t>Kabelski končniki za NA2XS(FL)2Y 1x70 mm2 RM 16 mm2 (2xTR)</t>
  </si>
  <si>
    <t>Kabelski zaključki, objemke…</t>
  </si>
  <si>
    <t>• Sponke Weidmuller</t>
  </si>
  <si>
    <t>Izvedba funkcionalnih preizkusov, meritev opreme in spuščanje v pogon</t>
  </si>
  <si>
    <t>Izvedba funkcionalnih preizkusov, meritev in spuščanje v pogon</t>
  </si>
  <si>
    <t>- odvodnik prenapetosti za montažo v SN celico</t>
  </si>
  <si>
    <t>- SN varovalka za TR celice</t>
  </si>
  <si>
    <t>Obvezni in priporočeni rezervni deli</t>
  </si>
  <si>
    <t xml:space="preserve">Izdelava armirano betonskih temeljev novega DEA, dimenzije temeljev se prilagodi ohišju DEA. Vključno z materialom, izkopi in odvozi. Statični izračun, PZI in PID izdela Izvajalec. </t>
  </si>
  <si>
    <r>
      <t>POSTAVKA
N</t>
    </r>
    <r>
      <rPr>
        <b/>
        <vertAlign val="superscript"/>
        <sz val="9"/>
        <color theme="1"/>
        <rFont val="Arial"/>
        <family val="2"/>
        <charset val="238"/>
      </rPr>
      <t>o</t>
    </r>
  </si>
  <si>
    <r>
      <t>POSTAVKA
N</t>
    </r>
    <r>
      <rPr>
        <b/>
        <vertAlign val="superscript"/>
        <sz val="9"/>
        <rFont val="Arial"/>
        <family val="2"/>
        <charset val="238"/>
      </rPr>
      <t>o</t>
    </r>
  </si>
  <si>
    <r>
      <t xml:space="preserve">Optični javljalnik dima z vgrajenim izolatorjem zanke; Cerberus PRO, </t>
    </r>
    <r>
      <rPr>
        <sz val="9"/>
        <rFont val="Arial"/>
        <family val="2"/>
        <charset val="238"/>
      </rPr>
      <t>OP720</t>
    </r>
  </si>
  <si>
    <t xml:space="preserve">Izdelava kabelske kanalizacije med TP2050 in novim DEA, izkop in zasutje. Globina izkopa min 0,8 m. Cevi Stigmaflex 4 x fi160 mm, obbetonirane. </t>
  </si>
  <si>
    <t xml:space="preserve">Izdelava kanalizacije med novim DEA in prostorom starega DEA (dovod nafte iz rezervoarja), Globina izkopa min 0,8 m. Cevi Stigmaflex 2 x fi160 mm, obbetonirane. </t>
  </si>
  <si>
    <t>Izkopa in zasip kanala za izvedbo dodatne ozemljilne mreže okoli novega DEA. Globina izkopa min 0,6 m. (Valjanec FeZn že upoštevan pri izdelavi notranje ozemljilne mreže)</t>
  </si>
  <si>
    <t>Ureditev kovinske obrobe strehe, odstranitev rje, protikorozijska zaščita 1x temeljna barva, 2x lak, višine 0,6 m, dolžine 20 m</t>
  </si>
  <si>
    <t>Ureditev obrob steklenih oken, odstranitev rje, protikorozijska zaščita 1x temeljna barva, 2x lak, dodatna zatesnitev odprtin</t>
  </si>
  <si>
    <t>Izdelava novih Alu obrob s podkonstrukcijo na zadnji strani objekta, barva usklajena z investitorjem, dolžina 5 m, višina 60 cm</t>
  </si>
  <si>
    <t>Izdelava nosilnih pocinkanih podkonstrukcij SN in NN opreme ter ostalih omar v TP2050. Izvajalec mora glede na težo dobavljene opreme izdelati statični izračun podkonstrukcije ter PZI in PID dokumentacijo.</t>
  </si>
  <si>
    <t>Izdelava žične ograje z vrati in ključavnico okoli SN stikalnih celic. Ograja višine 2,5 m in dolžine 6 m</t>
  </si>
  <si>
    <r>
      <t>Izdelava tipskega dvojnega poda po TP2050. Dvojni pod višine cca. 55 cm in nosilnosti minimalno 600 kg/m2. Pohodni plošče 600x600mm ( leseno jedro oblečeno s pločevino, zgornji zaključni sloj je PVC ), elektrostatična prevodnost plošč &gt;10</t>
    </r>
    <r>
      <rPr>
        <vertAlign val="superscript"/>
        <sz val="10"/>
        <rFont val="Arial"/>
        <family val="2"/>
        <charset val="238"/>
      </rPr>
      <t>6</t>
    </r>
    <r>
      <rPr>
        <sz val="10"/>
        <rFont val="Arial"/>
        <family val="2"/>
        <charset val="238"/>
      </rPr>
      <t xml:space="preserve"> Ohm.</t>
    </r>
  </si>
  <si>
    <t>Izdelava dveh stopnic dvojnega poda in manjše ograjice. Jeklena konstrukcija, pocinkana</t>
  </si>
  <si>
    <t>Sanacija kovinskih mrež zaščite TR boksov. Čiščenje rje in antikorozivna zaščita 1x temeljna barva, 2x lak. Dolžina mrež 11 m, višina 2,6 m.</t>
  </si>
  <si>
    <t>Sanacija konstrukcije nadstreška. Čiščenje rje in antikorozivna zaščita kovinskih profilov 1x temeljna barva, 2x lak, dimenzije 15x15cm, dolžine 30m</t>
  </si>
  <si>
    <t>Nepredvidena dela</t>
  </si>
  <si>
    <t>Demontaža obstoječih TR oljne izvedbe in odvoz na razgradnjo in pridobitev potrdila o uničenju</t>
  </si>
  <si>
    <t>Meritve po merilnih protokolih in izdelava poročil</t>
  </si>
  <si>
    <t>Dobava in vgradnja dvopolnega stikala;</t>
  </si>
  <si>
    <t>Dobava in vgradnja enopolnega stikala;</t>
  </si>
  <si>
    <t>Dobava in vgradnja enofazne vtičnice;</t>
  </si>
  <si>
    <t>Dobava in vgradnja trifazne vtičnice;</t>
  </si>
  <si>
    <t>Dobava in vgradnja razvodne doze;</t>
  </si>
  <si>
    <t>kot npr. SIEMENS 8DJH</t>
  </si>
  <si>
    <r>
      <t>SF</t>
    </r>
    <r>
      <rPr>
        <vertAlign val="subscript"/>
        <sz val="10"/>
        <rFont val="Arial"/>
        <family val="2"/>
        <charset val="238"/>
      </rPr>
      <t>6</t>
    </r>
    <r>
      <rPr>
        <sz val="10"/>
        <rFont val="Arial"/>
        <family val="2"/>
        <charset val="238"/>
      </rPr>
      <t xml:space="preserve"> izolirana dovodna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odvodnik prenapetosti,
 - slepa shema,
 - ožičeno na sponke
  </t>
    </r>
  </si>
  <si>
    <r>
      <t>SF</t>
    </r>
    <r>
      <rPr>
        <vertAlign val="subscript"/>
        <sz val="10"/>
        <rFont val="Arial"/>
        <family val="2"/>
        <charset val="238"/>
      </rPr>
      <t>6</t>
    </r>
    <r>
      <rPr>
        <sz val="10"/>
        <rFont val="Arial"/>
        <family val="2"/>
        <charset val="238"/>
      </rPr>
      <t xml:space="preserve"> izolirana dovodna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slepa shema,
 - ožičeno na sponke,
  </t>
    </r>
  </si>
  <si>
    <r>
      <t>SF</t>
    </r>
    <r>
      <rPr>
        <vertAlign val="subscript"/>
        <sz val="10"/>
        <rFont val="Arial"/>
        <family val="2"/>
        <charset val="238"/>
      </rPr>
      <t>6</t>
    </r>
    <r>
      <rPr>
        <sz val="10"/>
        <rFont val="Arial"/>
        <family val="2"/>
        <charset val="238"/>
      </rPr>
      <t xml:space="preserve"> izolirana transformatorska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set treh SN varovalk z udarno iglo in indikacijo,
 - slepa shema,
 - ožičeno na sponke,
  </t>
    </r>
  </si>
  <si>
    <t>Zahtevani rezervni deli</t>
  </si>
  <si>
    <r>
      <t xml:space="preserve">Prosto stoječ, modularni, tipsko testirani, stikalni blok za dovod in razdelitev električne energije, sestavljen iz 8 dovodnih in odvodnih polj, skupne širine 5800mm, višina 2200mm, globina 600mm, nazivna napetost 400V, 50Hz, nazivni tok glavnih zbiralnic 2520A, pozicija zadaj-zgoraj, kratkostični zdržni tok Icw(1s) 65kA, zaščita IP31, </t>
    </r>
    <r>
      <rPr>
        <b/>
        <sz val="10"/>
        <rFont val="Arial"/>
        <family val="2"/>
        <charset val="238"/>
      </rPr>
      <t>notranja delitev (forma) 4b</t>
    </r>
    <r>
      <rPr>
        <sz val="10"/>
        <rFont val="Arial"/>
        <family val="2"/>
        <charset val="238"/>
      </rPr>
      <t>, kabelski prostori izvedeni s strani, priključki izolirani z gumijastimi uvodnicami, dovod s transformatorja (kabelski) - spodaj, odvodi (kabelski) - spodaj, z vrati za kabelski prostor, z ločenimi vrati za posamezna stikala - spredaj, z bočnimi stenami, lakiran, postavljen na dvignjen pod v stikališču, ožičen na sponke in preskušen. Posluževanje z zasučnimi ročicami pri zaprtih vratih in zaklepanjem izklopljenega položaja. Izvedba skladno z SIST EN 61439-1 in SIST EN 61439-2.</t>
    </r>
  </si>
  <si>
    <t>Kot npr: Siemens Sivacon S8</t>
  </si>
  <si>
    <t>Ponudbena vrednost za odkup obstoječega DEA</t>
  </si>
  <si>
    <t>ODKUP OBSTOJEČEGA DEA</t>
  </si>
  <si>
    <t>Barvanje fasade obstoječega DEA prostora</t>
  </si>
  <si>
    <t>1.19</t>
  </si>
  <si>
    <t>Sanacija vhodnih vrat (TP2050 in DEA prostor), površine 2,5 m2. Peskanje in antikorozivna zaščita 1x temeljna barva, 2x lak, zamanjava tesnil vrat in ključavnice. Barva po izbiri Naročnika</t>
  </si>
  <si>
    <t>• nazivni tok naprave 325 A</t>
  </si>
  <si>
    <t>• regulacijski rele z MODBUS TCP/IP komunikacijo</t>
  </si>
  <si>
    <t>Montaža novih tirnic za postavitev dveh TR 630 kVA (nosilnost tirnic dimenzionirana na težo dobavljenega TR). Dolžina tirnic 4 x 3,2 m</t>
  </si>
  <si>
    <t>SKUPAJ 5.1: ODKUP OBSTOJEČEGA DEA:</t>
  </si>
  <si>
    <t>SKUPAJ 5. ODKUP OBSTOJEČEGA DEA 250kVA:</t>
  </si>
  <si>
    <t>Optični multimode kabel, 12 vlaken v zaščitnem ohišju za zunanje polaganje, vključno z zaključki</t>
  </si>
  <si>
    <t>SKUPAJ 6.1: OPREMA ZA NADZOR/VODENJE:</t>
  </si>
  <si>
    <t>SKUPAJ 6.2: KRMILNO - KOMUNIKACIJSKA OMARA +DY:</t>
  </si>
  <si>
    <t>SKUPAJ 6.3: RAZDELILEC +NG, +NJ:</t>
  </si>
  <si>
    <t>SKUPAJ 6.4: MERITVE:</t>
  </si>
  <si>
    <t>SKUPAJ 6. VODENJE, MERITVE IN LASTNA PORABA:</t>
  </si>
  <si>
    <t xml:space="preserve">SCADA sistemska programska oprema, kot npr.:
- iFIX Standard HMI Pak neom. št. I/O točk, runtime, v5.8
- Historian Standard strežnik 1000 točk, 5 uporabnikov, ver. 6.0
- Ustrezni driverji in OPC Server za priključitev po protokolih:
- Modbus
- Modbus TCP
- IEC 61850
- Profinet
- Standardni gonilnik: SI Ethernet /Profibus goninik
- OPC server za obstoječi energetski sistem:
- IGS: Industrial Gateway Server Basic Protocols (stand alone)
</t>
  </si>
  <si>
    <t>• Instalacijski odklopniki 1 polni AC, min. Ik 15kA</t>
  </si>
  <si>
    <t>• Instalacijski odklopniki 2 polni AC, min. Ik 15kA</t>
  </si>
  <si>
    <t>• Instalacijski odklopniki 3 polni AC, min. Ik 15kA</t>
  </si>
  <si>
    <t>• Inštalacijski tripolni kontaktorji 25A s pomožnimi kontakti, tuljava 230V AC</t>
  </si>
  <si>
    <t>• Omara s kovinskimi vrati Rittal,  dimenzije 2000x800x600 (vxšxg), podstavek 100, montažna plošča, lučka s stikalom, grelec s termostatom, mehanska zaščita min. IP55, mrežica za zračenje</t>
  </si>
  <si>
    <t>• Omara s kovinskimi vrati dimenzije Rittal, dimenzije 2000x800x600 (vxšxg), podstavek 100, montažna plošča, lučka s stikalom, grelec s termostatom, mehanska zaščita min. IP55, mrežica za zračenje</t>
  </si>
  <si>
    <t xml:space="preserve">-Napajanje, CPU, komunikacija, podnožja </t>
  </si>
  <si>
    <t xml:space="preserve">Dobava, montaža, priključitev in spuščanje v pogon UPS ON-LINE naprave moči 3000VA, avtonomije 2 uri,  z Modbus TCP/IP komunikacijo in vezjem za brezprekinitveni by-pass, vključno s kovinskim stojalom za postavitev naprave. </t>
  </si>
  <si>
    <t>VZDRŽEVANJE</t>
  </si>
  <si>
    <t>SKUPAJ 7.1: VZDRŽEVANJE:</t>
  </si>
  <si>
    <t>SKUPAJ 7. VZDRŽEVANJE OPREME:</t>
  </si>
  <si>
    <t>Vzdrževanje NN stikališča</t>
  </si>
  <si>
    <t>Vzdrževanje SN stikališča</t>
  </si>
  <si>
    <t>Vzdrževanje transformarorjev</t>
  </si>
  <si>
    <t>Vzdrževanje kompenzacijske naprave</t>
  </si>
  <si>
    <t>Vzdrževanje UPS naprave</t>
  </si>
  <si>
    <t>Vzdrževanje sistema vodenja in nadzora</t>
  </si>
  <si>
    <t>Ponudnik poda ceno za tekoče ali periodično vzdrževanje novo vgrajene opreme skladno z zahtevami tehnične regulative in navodili proizvajalca. Vključiti mora vsa potrebna dela in potrebni material (preizkusi, meritve, čiščenje, izdelava poročil, žarnice, olje, varovalke, baterije, itd.). Cena je za obdobje 5 let po prevzemu objekta s strani naročnika. Naročnik bo plačal izvedbo vzdrževalnih del za tekoče leto na podlagi s strani naročnika potrjenaga zapisnika o izvršenih vzdrževalnih delih za tekoče leto.</t>
  </si>
  <si>
    <t>Vzdrževanje DEA naprave</t>
  </si>
  <si>
    <t>Vzdrževanje električnih inštalacij (splošna in zasilna razsvetljava, moč, ozemljitve, strelovodi, itd.)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</si>
</sst>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_ ;[Red]\-#,##0.00\ "/>
  </numFmts>
  <fonts count="28" x14ac:knownFonts="1">
    <font>
      <sz val="10"/>
      <name val="Arial"/>
      <charset val="238"/>
    </font>
    <font>
      <sz val="8"/>
      <name val="Arial"/>
      <family val="2"/>
      <charset val="238"/>
    </font>
    <font>
      <sz val="10"/>
      <name val="Courier"/>
      <family val="1"/>
      <charset val="238"/>
    </font>
    <font>
      <sz val="10"/>
      <name val="MS Sans Serif"/>
      <family val="2"/>
      <charset val="238"/>
    </font>
    <font>
      <sz val="10"/>
      <name val="Arial"/>
      <family val="2"/>
      <charset val="238"/>
    </font>
    <font>
      <b/>
      <sz val="10"/>
      <name val="Arial"/>
      <family val="2"/>
      <charset val="238"/>
    </font>
    <font>
      <b/>
      <sz val="10"/>
      <color rgb="FF00B050"/>
      <name val="Arial"/>
      <family val="2"/>
      <charset val="238"/>
    </font>
    <font>
      <sz val="10"/>
      <color rgb="FF00B050"/>
      <name val="Arial"/>
      <family val="2"/>
      <charset val="238"/>
    </font>
    <font>
      <b/>
      <sz val="10"/>
      <color rgb="FFFF0000"/>
      <name val="Arial"/>
      <family val="2"/>
      <charset val="238"/>
    </font>
    <font>
      <sz val="10"/>
      <color rgb="FFFF0000"/>
      <name val="Arial"/>
      <family val="2"/>
      <charset val="238"/>
    </font>
    <font>
      <sz val="10"/>
      <color theme="1"/>
      <name val="Arial"/>
      <family val="2"/>
      <charset val="238"/>
    </font>
    <font>
      <b/>
      <sz val="10"/>
      <color theme="1"/>
      <name val="Arial"/>
      <family val="2"/>
      <charset val="238"/>
    </font>
    <font>
      <b/>
      <sz val="24"/>
      <name val="Arial"/>
      <family val="2"/>
      <charset val="238"/>
    </font>
    <font>
      <sz val="14"/>
      <name val="Arial"/>
      <family val="2"/>
      <charset val="238"/>
    </font>
    <font>
      <b/>
      <sz val="14"/>
      <name val="Arial"/>
      <family val="2"/>
      <charset val="238"/>
    </font>
    <font>
      <b/>
      <sz val="12"/>
      <name val="Arial"/>
      <family val="2"/>
      <charset val="238"/>
    </font>
    <font>
      <b/>
      <sz val="16"/>
      <color theme="1"/>
      <name val="Arial"/>
      <family val="2"/>
      <charset val="238"/>
    </font>
    <font>
      <b/>
      <sz val="14"/>
      <color theme="1"/>
      <name val="Arial"/>
      <family val="2"/>
      <charset val="238"/>
    </font>
    <font>
      <b/>
      <sz val="9"/>
      <color theme="1"/>
      <name val="Arial"/>
      <family val="2"/>
      <charset val="238"/>
    </font>
    <font>
      <b/>
      <vertAlign val="superscript"/>
      <sz val="9"/>
      <color theme="1"/>
      <name val="Arial"/>
      <family val="2"/>
      <charset val="238"/>
    </font>
    <font>
      <sz val="14"/>
      <color theme="1"/>
      <name val="Arial"/>
      <family val="2"/>
      <charset val="238"/>
    </font>
    <font>
      <sz val="9"/>
      <color theme="1"/>
      <name val="Arial"/>
      <family val="2"/>
      <charset val="238"/>
    </font>
    <font>
      <b/>
      <sz val="16"/>
      <name val="Arial"/>
      <family val="2"/>
      <charset val="238"/>
    </font>
    <font>
      <b/>
      <sz val="9"/>
      <name val="Arial"/>
      <family val="2"/>
      <charset val="238"/>
    </font>
    <font>
      <b/>
      <vertAlign val="superscript"/>
      <sz val="9"/>
      <name val="Arial"/>
      <family val="2"/>
      <charset val="238"/>
    </font>
    <font>
      <vertAlign val="subscript"/>
      <sz val="10"/>
      <name val="Arial"/>
      <family val="2"/>
      <charset val="238"/>
    </font>
    <font>
      <sz val="9"/>
      <name val="Arial"/>
      <family val="2"/>
      <charset val="238"/>
    </font>
    <font>
      <vertAlign val="superscript"/>
      <sz val="10"/>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6">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2" fillId="0" borderId="0"/>
    <xf numFmtId="0" fontId="3" fillId="0" borderId="0"/>
    <xf numFmtId="0" fontId="4" fillId="0" borderId="0"/>
    <xf numFmtId="0" fontId="4" fillId="0" borderId="0"/>
  </cellStyleXfs>
  <cellXfs count="299">
    <xf numFmtId="0" fontId="0" fillId="0" borderId="0" xfId="0"/>
    <xf numFmtId="0" fontId="4" fillId="0" borderId="11" xfId="0" applyFont="1" applyFill="1" applyBorder="1" applyAlignment="1">
      <alignment horizontal="justify" vertical="top" wrapText="1"/>
    </xf>
    <xf numFmtId="0" fontId="4"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4" fillId="0" borderId="11" xfId="0" quotePrefix="1" applyFont="1" applyFill="1" applyBorder="1" applyAlignment="1">
      <alignment horizontal="justify" vertical="top" wrapText="1"/>
    </xf>
    <xf numFmtId="0" fontId="4" fillId="0" borderId="11" xfId="0" quotePrefix="1" applyFont="1" applyFill="1" applyBorder="1" applyAlignment="1">
      <alignment horizontal="justify" vertical="top"/>
    </xf>
    <xf numFmtId="0" fontId="6" fillId="0" borderId="13" xfId="0" applyFont="1" applyFill="1" applyBorder="1" applyAlignment="1">
      <alignment vertical="top" wrapText="1"/>
    </xf>
    <xf numFmtId="49" fontId="6" fillId="0" borderId="0" xfId="0" applyNumberFormat="1" applyFont="1" applyFill="1" applyBorder="1" applyAlignment="1">
      <alignment horizontal="left" vertical="top" wrapText="1"/>
    </xf>
    <xf numFmtId="0" fontId="7" fillId="0" borderId="0" xfId="0" applyFont="1" applyFill="1" applyBorder="1" applyAlignment="1">
      <alignment horizontal="center" wrapText="1"/>
    </xf>
    <xf numFmtId="4" fontId="6" fillId="0" borderId="9" xfId="0" applyNumberFormat="1" applyFont="1" applyFill="1" applyBorder="1" applyAlignment="1">
      <alignment horizontal="right" wrapText="1"/>
    </xf>
    <xf numFmtId="4" fontId="7" fillId="0" borderId="14" xfId="0" applyNumberFormat="1" applyFont="1" applyBorder="1" applyAlignment="1">
      <alignment horizontal="right" wrapText="1" indent="1"/>
    </xf>
    <xf numFmtId="0" fontId="6" fillId="0" borderId="0" xfId="0" applyFont="1" applyFill="1" applyBorder="1" applyAlignment="1">
      <alignment horizontal="center" wrapText="1"/>
    </xf>
    <xf numFmtId="2" fontId="6" fillId="0" borderId="11" xfId="0" applyNumberFormat="1" applyFont="1" applyFill="1" applyBorder="1" applyAlignment="1">
      <alignment horizontal="right" wrapText="1"/>
    </xf>
    <xf numFmtId="4" fontId="6" fillId="0" borderId="14" xfId="0" applyNumberFormat="1" applyFont="1" applyFill="1" applyBorder="1" applyAlignment="1">
      <alignment horizontal="right" wrapText="1"/>
    </xf>
    <xf numFmtId="49" fontId="7" fillId="0" borderId="0" xfId="0" applyNumberFormat="1" applyFont="1" applyFill="1" applyBorder="1" applyAlignment="1">
      <alignment horizontal="left" vertical="top" wrapText="1"/>
    </xf>
    <xf numFmtId="4" fontId="7" fillId="0" borderId="11" xfId="0" applyNumberFormat="1" applyFont="1" applyBorder="1" applyAlignment="1">
      <alignment horizontal="right" wrapText="1"/>
    </xf>
    <xf numFmtId="4" fontId="7" fillId="0" borderId="14" xfId="0" applyNumberFormat="1" applyFont="1" applyBorder="1" applyAlignment="1">
      <alignment horizontal="right" wrapText="1"/>
    </xf>
    <xf numFmtId="0" fontId="7" fillId="0" borderId="13" xfId="0" applyFont="1" applyFill="1" applyBorder="1" applyAlignment="1">
      <alignment wrapText="1"/>
    </xf>
    <xf numFmtId="49" fontId="7" fillId="0" borderId="0" xfId="0" applyNumberFormat="1" applyFont="1" applyFill="1" applyBorder="1" applyAlignment="1">
      <alignment horizontal="center" vertical="top" wrapText="1"/>
    </xf>
    <xf numFmtId="4" fontId="7" fillId="0" borderId="9" xfId="0" applyNumberFormat="1" applyFont="1" applyFill="1" applyBorder="1" applyAlignment="1">
      <alignment horizontal="right" wrapText="1"/>
    </xf>
    <xf numFmtId="0" fontId="7" fillId="0" borderId="0" xfId="0" applyFont="1" applyBorder="1" applyAlignment="1">
      <alignment horizontal="center" wrapText="1"/>
    </xf>
    <xf numFmtId="0" fontId="5" fillId="0" borderId="13" xfId="0" applyFont="1" applyFill="1" applyBorder="1" applyAlignment="1">
      <alignment vertical="top" wrapText="1"/>
    </xf>
    <xf numFmtId="49" fontId="5" fillId="0" borderId="0" xfId="0" applyNumberFormat="1" applyFont="1" applyFill="1" applyBorder="1" applyAlignment="1">
      <alignment horizontal="left" vertical="top" wrapText="1"/>
    </xf>
    <xf numFmtId="0" fontId="4" fillId="0" borderId="0" xfId="0" applyFont="1" applyFill="1" applyBorder="1" applyAlignment="1">
      <alignment horizontal="center" wrapText="1"/>
    </xf>
    <xf numFmtId="4" fontId="4" fillId="0" borderId="11" xfId="0" applyNumberFormat="1" applyFont="1" applyBorder="1" applyAlignment="1">
      <alignment horizontal="right" wrapText="1" indent="1"/>
    </xf>
    <xf numFmtId="4" fontId="4" fillId="0" borderId="14" xfId="0" applyNumberFormat="1" applyFont="1" applyBorder="1" applyAlignment="1">
      <alignment horizontal="right" wrapText="1" indent="1"/>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left" vertical="top" wrapText="1"/>
    </xf>
    <xf numFmtId="0" fontId="5" fillId="0" borderId="11" xfId="0" quotePrefix="1" applyFont="1" applyFill="1" applyBorder="1" applyAlignment="1">
      <alignment horizontal="justify" vertical="top"/>
    </xf>
    <xf numFmtId="4" fontId="4" fillId="0" borderId="9" xfId="0" applyNumberFormat="1" applyFont="1" applyFill="1" applyBorder="1" applyAlignment="1">
      <alignment horizontal="right" wrapText="1"/>
    </xf>
    <xf numFmtId="8" fontId="9" fillId="0" borderId="9" xfId="0" applyNumberFormat="1" applyFont="1" applyFill="1" applyBorder="1" applyAlignment="1">
      <alignment horizontal="right" wrapText="1"/>
    </xf>
    <xf numFmtId="164" fontId="8" fillId="0" borderId="14" xfId="0" applyNumberFormat="1" applyFont="1" applyBorder="1" applyAlignment="1">
      <alignment horizontal="right" wrapText="1" indent="1"/>
    </xf>
    <xf numFmtId="4" fontId="9" fillId="0" borderId="11" xfId="0" applyNumberFormat="1" applyFont="1" applyBorder="1" applyAlignment="1">
      <alignment horizontal="right" wrapText="1" indent="1"/>
    </xf>
    <xf numFmtId="49" fontId="4" fillId="0" borderId="0" xfId="0" applyNumberFormat="1"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3" fontId="4" fillId="0" borderId="0" xfId="0" applyNumberFormat="1" applyFont="1" applyBorder="1" applyAlignment="1">
      <alignment horizontal="center" wrapText="1"/>
    </xf>
    <xf numFmtId="4" fontId="4" fillId="0" borderId="0" xfId="0" applyNumberFormat="1" applyFont="1" applyBorder="1" applyAlignment="1">
      <alignment horizontal="right" wrapText="1" indent="1"/>
    </xf>
    <xf numFmtId="0" fontId="4" fillId="0" borderId="0" xfId="0" applyFont="1" applyAlignment="1">
      <alignment wrapText="1"/>
    </xf>
    <xf numFmtId="49" fontId="4" fillId="0" borderId="1" xfId="0" applyNumberFormat="1"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wrapText="1"/>
    </xf>
    <xf numFmtId="3" fontId="4" fillId="0" borderId="1" xfId="0" applyNumberFormat="1" applyFont="1" applyBorder="1" applyAlignment="1">
      <alignment horizontal="center" wrapText="1"/>
    </xf>
    <xf numFmtId="4" fontId="4" fillId="0" borderId="1" xfId="0" applyNumberFormat="1" applyFont="1" applyBorder="1" applyAlignment="1">
      <alignment horizontal="right" wrapText="1" indent="1"/>
    </xf>
    <xf numFmtId="49" fontId="13" fillId="0" borderId="2" xfId="0" applyNumberFormat="1" applyFont="1" applyBorder="1" applyAlignment="1">
      <alignment horizontal="center" vertical="center" wrapText="1"/>
    </xf>
    <xf numFmtId="0" fontId="13" fillId="0" borderId="3"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1" xfId="0" applyFont="1" applyBorder="1" applyAlignment="1">
      <alignment horizontal="left" vertical="center" wrapText="1" indent="1"/>
    </xf>
    <xf numFmtId="0" fontId="14" fillId="0" borderId="23" xfId="0" applyFont="1" applyBorder="1" applyAlignment="1">
      <alignment horizontal="left" vertical="center" wrapText="1" indent="1"/>
    </xf>
    <xf numFmtId="0" fontId="15" fillId="0" borderId="0" xfId="0" applyFont="1" applyAlignment="1">
      <alignment wrapText="1"/>
    </xf>
    <xf numFmtId="0" fontId="10" fillId="0" borderId="0" xfId="0" applyFont="1" applyFill="1" applyAlignment="1">
      <alignment wrapText="1"/>
    </xf>
    <xf numFmtId="49" fontId="10" fillId="0" borderId="0" xfId="0" applyNumberFormat="1" applyFont="1" applyFill="1" applyBorder="1" applyAlignment="1">
      <alignment horizontal="center" wrapText="1"/>
    </xf>
    <xf numFmtId="0" fontId="10" fillId="0" borderId="0" xfId="0" applyFont="1" applyFill="1" applyBorder="1" applyAlignment="1">
      <alignment wrapText="1"/>
    </xf>
    <xf numFmtId="0" fontId="10" fillId="0" borderId="0" xfId="0" applyFont="1" applyFill="1" applyBorder="1" applyAlignment="1">
      <alignment horizontal="center" wrapText="1"/>
    </xf>
    <xf numFmtId="4" fontId="10" fillId="0" borderId="0" xfId="0" applyNumberFormat="1" applyFont="1" applyFill="1" applyBorder="1" applyAlignment="1">
      <alignment horizontal="right" wrapText="1" indent="1"/>
    </xf>
    <xf numFmtId="4" fontId="10" fillId="0" borderId="0" xfId="0" applyNumberFormat="1" applyFont="1" applyFill="1" applyBorder="1" applyAlignment="1">
      <alignment horizontal="right" wrapText="1"/>
    </xf>
    <xf numFmtId="0" fontId="10" fillId="0" borderId="0" xfId="0" applyFont="1" applyFill="1" applyAlignment="1">
      <alignment vertical="top" wrapText="1"/>
    </xf>
    <xf numFmtId="0" fontId="10" fillId="0" borderId="6" xfId="0" applyFont="1" applyFill="1" applyBorder="1" applyAlignment="1">
      <alignment wrapText="1"/>
    </xf>
    <xf numFmtId="49" fontId="10" fillId="0" borderId="1" xfId="0" applyNumberFormat="1" applyFont="1" applyFill="1" applyBorder="1" applyAlignment="1">
      <alignment horizontal="center" wrapText="1"/>
    </xf>
    <xf numFmtId="0" fontId="10" fillId="0" borderId="1" xfId="0" applyFont="1" applyFill="1" applyBorder="1" applyAlignment="1">
      <alignment wrapText="1"/>
    </xf>
    <xf numFmtId="0" fontId="10" fillId="0" borderId="1" xfId="0" applyFont="1" applyFill="1" applyBorder="1" applyAlignment="1">
      <alignment horizontal="center" wrapText="1"/>
    </xf>
    <xf numFmtId="4" fontId="10" fillId="0" borderId="1" xfId="0" applyNumberFormat="1" applyFont="1" applyFill="1" applyBorder="1" applyAlignment="1">
      <alignment horizontal="right" wrapText="1" indent="1"/>
    </xf>
    <xf numFmtId="4" fontId="10" fillId="0" borderId="1" xfId="0" applyNumberFormat="1" applyFont="1" applyFill="1" applyBorder="1" applyAlignment="1">
      <alignment horizontal="right" wrapText="1"/>
    </xf>
    <xf numFmtId="49" fontId="16" fillId="0" borderId="0" xfId="0" applyNumberFormat="1" applyFont="1" applyFill="1" applyBorder="1" applyAlignment="1">
      <alignment horizontal="left" wrapText="1"/>
    </xf>
    <xf numFmtId="0" fontId="16" fillId="0" borderId="0" xfId="0" applyFont="1" applyFill="1" applyBorder="1" applyAlignment="1">
      <alignment wrapText="1"/>
    </xf>
    <xf numFmtId="49" fontId="17" fillId="0" borderId="0" xfId="0" applyNumberFormat="1" applyFont="1" applyBorder="1" applyAlignment="1">
      <alignment horizontal="left" wrapText="1"/>
    </xf>
    <xf numFmtId="49" fontId="17" fillId="0" borderId="7" xfId="0" applyNumberFormat="1" applyFont="1" applyBorder="1" applyAlignment="1">
      <alignment horizontal="left" wrapText="1"/>
    </xf>
    <xf numFmtId="0" fontId="17" fillId="0" borderId="7" xfId="0" applyFont="1" applyBorder="1" applyAlignment="1">
      <alignment wrapText="1"/>
    </xf>
    <xf numFmtId="0" fontId="10" fillId="0" borderId="0" xfId="0" applyFont="1" applyFill="1" applyAlignment="1">
      <alignment horizontal="center" vertical="top" wrapText="1"/>
    </xf>
    <xf numFmtId="0" fontId="10" fillId="0" borderId="0" xfId="0" applyFont="1" applyFill="1" applyAlignment="1">
      <alignment horizontal="center" wrapText="1"/>
    </xf>
    <xf numFmtId="0" fontId="10" fillId="0" borderId="8" xfId="0" applyFont="1" applyFill="1" applyBorder="1" applyAlignment="1">
      <alignment wrapText="1"/>
    </xf>
    <xf numFmtId="49" fontId="10" fillId="0" borderId="9" xfId="0" applyNumberFormat="1" applyFont="1" applyFill="1" applyBorder="1" applyAlignment="1">
      <alignment horizontal="center" vertical="top" wrapText="1"/>
    </xf>
    <xf numFmtId="0" fontId="10" fillId="0" borderId="10" xfId="0" applyFont="1" applyFill="1" applyBorder="1" applyAlignment="1">
      <alignment vertical="top" wrapText="1"/>
    </xf>
    <xf numFmtId="0" fontId="10" fillId="0" borderId="11" xfId="0" applyFont="1" applyFill="1" applyBorder="1" applyAlignment="1">
      <alignment horizontal="center" wrapText="1"/>
    </xf>
    <xf numFmtId="2" fontId="10" fillId="0" borderId="10" xfId="0" applyNumberFormat="1" applyFont="1" applyFill="1" applyBorder="1" applyAlignment="1">
      <alignment horizontal="right" wrapText="1" indent="1"/>
    </xf>
    <xf numFmtId="4" fontId="10" fillId="0" borderId="10" xfId="0" applyNumberFormat="1" applyFont="1" applyFill="1" applyBorder="1" applyAlignment="1">
      <alignment horizontal="right" wrapText="1"/>
    </xf>
    <xf numFmtId="4" fontId="10" fillId="0" borderId="12" xfId="0" applyNumberFormat="1" applyFont="1" applyFill="1" applyBorder="1" applyAlignment="1">
      <alignment horizontal="right" wrapText="1"/>
    </xf>
    <xf numFmtId="0" fontId="20" fillId="0" borderId="0" xfId="0" applyFont="1" applyFill="1" applyAlignment="1">
      <alignment vertical="top" wrapText="1"/>
    </xf>
    <xf numFmtId="0" fontId="11" fillId="0" borderId="13" xfId="0" applyFont="1" applyFill="1" applyBorder="1" applyAlignment="1">
      <alignment vertical="top" wrapText="1"/>
    </xf>
    <xf numFmtId="49" fontId="11" fillId="0" borderId="0" xfId="0" applyNumberFormat="1" applyFont="1" applyFill="1" applyBorder="1" applyAlignment="1">
      <alignment horizontal="left" vertical="top" wrapText="1"/>
    </xf>
    <xf numFmtId="0" fontId="11" fillId="0" borderId="11" xfId="0" applyFont="1" applyFill="1" applyBorder="1" applyAlignment="1">
      <alignment vertical="top" wrapText="1"/>
    </xf>
    <xf numFmtId="0" fontId="11" fillId="0" borderId="0" xfId="0" applyFont="1" applyFill="1" applyBorder="1" applyAlignment="1">
      <alignment horizontal="center" wrapText="1"/>
    </xf>
    <xf numFmtId="2" fontId="11" fillId="0" borderId="11" xfId="0" applyNumberFormat="1" applyFont="1" applyFill="1" applyBorder="1" applyAlignment="1">
      <alignment horizontal="right" wrapText="1" indent="1"/>
    </xf>
    <xf numFmtId="4" fontId="11" fillId="0" borderId="9" xfId="0" applyNumberFormat="1" applyFont="1" applyFill="1" applyBorder="1" applyAlignment="1">
      <alignment horizontal="right" wrapText="1"/>
    </xf>
    <xf numFmtId="4" fontId="11" fillId="0" borderId="14" xfId="0" applyNumberFormat="1" applyFont="1" applyFill="1" applyBorder="1" applyAlignment="1">
      <alignment horizontal="right" wrapText="1"/>
    </xf>
    <xf numFmtId="0" fontId="10" fillId="0" borderId="13" xfId="0" applyFont="1" applyFill="1" applyBorder="1" applyAlignment="1">
      <alignment vertical="top" wrapText="1"/>
    </xf>
    <xf numFmtId="49" fontId="10" fillId="0" borderId="0" xfId="0" applyNumberFormat="1" applyFont="1" applyFill="1" applyBorder="1" applyAlignment="1">
      <alignment horizontal="left" vertical="top" wrapText="1"/>
    </xf>
    <xf numFmtId="0" fontId="10" fillId="0" borderId="11" xfId="0" applyFont="1" applyFill="1" applyBorder="1" applyAlignment="1">
      <alignment vertical="top" wrapText="1"/>
    </xf>
    <xf numFmtId="2" fontId="10" fillId="0" borderId="11" xfId="0" applyNumberFormat="1" applyFont="1" applyFill="1" applyBorder="1" applyAlignment="1">
      <alignment horizontal="right" wrapText="1" indent="1"/>
    </xf>
    <xf numFmtId="4" fontId="10" fillId="0" borderId="9" xfId="0" applyNumberFormat="1" applyFont="1" applyFill="1" applyBorder="1" applyAlignment="1">
      <alignment horizontal="right" wrapText="1"/>
    </xf>
    <xf numFmtId="4" fontId="10" fillId="0" borderId="14" xfId="0" applyNumberFormat="1" applyFont="1" applyFill="1" applyBorder="1" applyAlignment="1">
      <alignment horizontal="right" wrapText="1"/>
    </xf>
    <xf numFmtId="4" fontId="10" fillId="0" borderId="14" xfId="0" applyNumberFormat="1" applyFont="1" applyBorder="1" applyAlignment="1">
      <alignment horizontal="right" wrapText="1" indent="1"/>
    </xf>
    <xf numFmtId="2" fontId="10" fillId="0" borderId="11" xfId="0" applyNumberFormat="1" applyFont="1" applyFill="1" applyBorder="1" applyAlignment="1">
      <alignment horizontal="right" wrapText="1"/>
    </xf>
    <xf numFmtId="4" fontId="10" fillId="0" borderId="14" xfId="0" applyNumberFormat="1" applyFont="1" applyBorder="1" applyAlignment="1">
      <alignment horizontal="right" wrapText="1"/>
    </xf>
    <xf numFmtId="4" fontId="17" fillId="3" borderId="15" xfId="0" applyNumberFormat="1" applyFont="1" applyFill="1" applyBorder="1" applyAlignment="1">
      <alignment horizontal="right" wrapText="1" indent="1"/>
    </xf>
    <xf numFmtId="0" fontId="21" fillId="0" borderId="11" xfId="2" applyNumberFormat="1" applyFont="1" applyBorder="1" applyAlignment="1">
      <alignment horizontal="left" vertical="top" wrapText="1"/>
    </xf>
    <xf numFmtId="0" fontId="10" fillId="0" borderId="11" xfId="0" applyFont="1" applyBorder="1" applyAlignment="1">
      <alignment horizontal="justify" vertical="top" wrapText="1"/>
    </xf>
    <xf numFmtId="0" fontId="10" fillId="0" borderId="11" xfId="2" applyNumberFormat="1" applyFont="1" applyBorder="1" applyAlignment="1">
      <alignment horizontal="left" vertical="top" wrapText="1"/>
    </xf>
    <xf numFmtId="0" fontId="10" fillId="0" borderId="11" xfId="2" quotePrefix="1" applyNumberFormat="1" applyFont="1" applyBorder="1" applyAlignment="1">
      <alignment horizontal="left" vertical="top" wrapText="1" indent="2"/>
    </xf>
    <xf numFmtId="0" fontId="10" fillId="0" borderId="11" xfId="0" quotePrefix="1" applyFont="1" applyFill="1" applyBorder="1" applyAlignment="1">
      <alignment horizontal="left" vertical="top" wrapText="1" indent="2"/>
    </xf>
    <xf numFmtId="16" fontId="11" fillId="0" borderId="13" xfId="0" applyNumberFormat="1" applyFont="1" applyBorder="1" applyAlignment="1">
      <alignment horizontal="right" vertical="top" wrapText="1"/>
    </xf>
    <xf numFmtId="0" fontId="10" fillId="0" borderId="11" xfId="0" applyFont="1" applyBorder="1" applyAlignment="1">
      <alignment horizontal="left" vertical="top" wrapText="1"/>
    </xf>
    <xf numFmtId="0" fontId="10" fillId="0" borderId="0" xfId="0" applyFont="1" applyBorder="1" applyAlignment="1">
      <alignment horizontal="center" wrapText="1"/>
    </xf>
    <xf numFmtId="2" fontId="10" fillId="0" borderId="11" xfId="0" applyNumberFormat="1" applyFont="1" applyBorder="1" applyAlignment="1">
      <alignment horizontal="right" wrapText="1" indent="1"/>
    </xf>
    <xf numFmtId="4" fontId="10" fillId="0" borderId="9" xfId="0" applyNumberFormat="1" applyFont="1" applyBorder="1" applyAlignment="1" applyProtection="1">
      <alignment horizontal="right" wrapText="1" indent="1"/>
      <protection locked="0"/>
    </xf>
    <xf numFmtId="2" fontId="10" fillId="0" borderId="0" xfId="0" applyNumberFormat="1" applyFont="1" applyBorder="1" applyAlignment="1">
      <alignment horizontal="right" wrapText="1" indent="1"/>
    </xf>
    <xf numFmtId="4" fontId="10" fillId="0" borderId="31" xfId="0" applyNumberFormat="1" applyFont="1" applyBorder="1" applyAlignment="1" applyProtection="1">
      <alignment horizontal="right" wrapText="1" indent="1"/>
    </xf>
    <xf numFmtId="4" fontId="10" fillId="0" borderId="0" xfId="0" applyNumberFormat="1" applyFont="1" applyBorder="1" applyAlignment="1">
      <alignment horizontal="right" wrapText="1" indent="1"/>
    </xf>
    <xf numFmtId="49" fontId="10" fillId="0" borderId="0" xfId="0" applyNumberFormat="1" applyFont="1" applyFill="1" applyBorder="1" applyAlignment="1">
      <alignment horizontal="center" vertical="top" wrapText="1"/>
    </xf>
    <xf numFmtId="4" fontId="10" fillId="0" borderId="9" xfId="0" applyNumberFormat="1" applyFont="1" applyBorder="1" applyAlignment="1">
      <alignment horizontal="right" wrapText="1" indent="1"/>
    </xf>
    <xf numFmtId="0" fontId="10" fillId="0" borderId="11" xfId="0" applyFont="1" applyBorder="1" applyAlignment="1">
      <alignment horizontal="justify" vertical="top"/>
    </xf>
    <xf numFmtId="0" fontId="11" fillId="0" borderId="11" xfId="0" applyFont="1" applyFill="1" applyBorder="1" applyAlignment="1">
      <alignment vertical="top"/>
    </xf>
    <xf numFmtId="0" fontId="17" fillId="0" borderId="13" xfId="0" applyFont="1" applyFill="1" applyBorder="1" applyAlignment="1">
      <alignment horizontal="right" wrapText="1" indent="2"/>
    </xf>
    <xf numFmtId="0" fontId="17" fillId="0" borderId="0" xfId="0" applyFont="1" applyFill="1" applyBorder="1" applyAlignment="1">
      <alignment horizontal="right" wrapText="1" indent="2"/>
    </xf>
    <xf numFmtId="0" fontId="17" fillId="0" borderId="31" xfId="0" applyFont="1" applyFill="1" applyBorder="1" applyAlignment="1">
      <alignment horizontal="right" wrapText="1" indent="2"/>
    </xf>
    <xf numFmtId="4" fontId="17" fillId="0" borderId="34" xfId="0" applyNumberFormat="1" applyFont="1" applyBorder="1" applyAlignment="1">
      <alignment horizontal="right" wrapText="1" indent="1"/>
    </xf>
    <xf numFmtId="4" fontId="17" fillId="2" borderId="15" xfId="0" applyNumberFormat="1" applyFont="1" applyFill="1" applyBorder="1" applyAlignment="1">
      <alignment horizontal="right" wrapText="1" indent="1"/>
    </xf>
    <xf numFmtId="0" fontId="10" fillId="0" borderId="0" xfId="0" applyFont="1" applyFill="1" applyBorder="1" applyAlignment="1">
      <alignment vertical="top" wrapText="1"/>
    </xf>
    <xf numFmtId="0" fontId="4" fillId="0" borderId="0" xfId="0" applyFont="1" applyFill="1" applyBorder="1" applyAlignment="1">
      <alignment wrapText="1"/>
    </xf>
    <xf numFmtId="49" fontId="4" fillId="0" borderId="0" xfId="0" applyNumberFormat="1" applyFont="1" applyFill="1" applyBorder="1" applyAlignment="1">
      <alignment horizontal="center" wrapText="1"/>
    </xf>
    <xf numFmtId="4" fontId="4" fillId="0" borderId="0" xfId="0" applyNumberFormat="1" applyFont="1" applyFill="1" applyBorder="1" applyAlignment="1">
      <alignment horizontal="right" wrapText="1"/>
    </xf>
    <xf numFmtId="0" fontId="4" fillId="0" borderId="0" xfId="0" applyFont="1" applyFill="1" applyAlignment="1">
      <alignment vertical="top" wrapText="1"/>
    </xf>
    <xf numFmtId="0" fontId="4" fillId="0" borderId="0" xfId="0" applyFont="1" applyFill="1" applyAlignment="1">
      <alignment wrapText="1"/>
    </xf>
    <xf numFmtId="0" fontId="4" fillId="0" borderId="6" xfId="0" applyFont="1" applyFill="1" applyBorder="1" applyAlignment="1">
      <alignment wrapText="1"/>
    </xf>
    <xf numFmtId="49" fontId="4" fillId="0" borderId="1" xfId="0" applyNumberFormat="1"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right" wrapText="1"/>
    </xf>
    <xf numFmtId="49" fontId="22" fillId="0" borderId="0" xfId="0" applyNumberFormat="1" applyFont="1" applyFill="1" applyBorder="1" applyAlignment="1">
      <alignment horizontal="left" wrapText="1"/>
    </xf>
    <xf numFmtId="0" fontId="22" fillId="0" borderId="0" xfId="0" applyFont="1" applyFill="1" applyBorder="1" applyAlignment="1">
      <alignment wrapText="1"/>
    </xf>
    <xf numFmtId="49" fontId="14" fillId="0" borderId="0" xfId="0" applyNumberFormat="1" applyFont="1" applyBorder="1" applyAlignment="1">
      <alignment horizontal="left" wrapText="1"/>
    </xf>
    <xf numFmtId="49" fontId="14" fillId="0" borderId="7" xfId="0" applyNumberFormat="1" applyFont="1" applyBorder="1" applyAlignment="1">
      <alignment horizontal="left" wrapText="1"/>
    </xf>
    <xf numFmtId="0" fontId="14" fillId="0" borderId="7" xfId="0" applyFont="1" applyBorder="1" applyAlignment="1">
      <alignment wrapText="1"/>
    </xf>
    <xf numFmtId="0" fontId="4" fillId="0" borderId="0" xfId="0" applyFont="1" applyFill="1" applyAlignment="1">
      <alignment horizontal="center" vertical="top" wrapText="1"/>
    </xf>
    <xf numFmtId="0" fontId="4" fillId="0" borderId="0" xfId="0" applyFont="1" applyFill="1" applyAlignment="1">
      <alignment horizontal="center" wrapText="1"/>
    </xf>
    <xf numFmtId="0" fontId="4" fillId="0" borderId="8" xfId="0" applyFont="1" applyFill="1" applyBorder="1" applyAlignment="1">
      <alignment wrapText="1"/>
    </xf>
    <xf numFmtId="49" fontId="4" fillId="0" borderId="29" xfId="0" applyNumberFormat="1" applyFont="1" applyFill="1" applyBorder="1" applyAlignment="1">
      <alignment horizontal="center" vertical="top" wrapText="1"/>
    </xf>
    <xf numFmtId="0" fontId="4" fillId="0" borderId="10" xfId="0" applyFont="1" applyFill="1" applyBorder="1" applyAlignment="1">
      <alignment vertical="top" wrapText="1"/>
    </xf>
    <xf numFmtId="0" fontId="4" fillId="0" borderId="10" xfId="0" applyFont="1" applyFill="1" applyBorder="1" applyAlignment="1">
      <alignment horizontal="center" wrapText="1"/>
    </xf>
    <xf numFmtId="2" fontId="4" fillId="0" borderId="10" xfId="0" applyNumberFormat="1" applyFont="1" applyFill="1" applyBorder="1" applyAlignment="1">
      <alignment horizontal="right" wrapText="1"/>
    </xf>
    <xf numFmtId="4" fontId="4" fillId="0" borderId="10" xfId="0" applyNumberFormat="1" applyFont="1" applyFill="1" applyBorder="1" applyAlignment="1">
      <alignment horizontal="right" wrapText="1"/>
    </xf>
    <xf numFmtId="4" fontId="4" fillId="0" borderId="12" xfId="0" applyNumberFormat="1" applyFont="1" applyFill="1" applyBorder="1" applyAlignment="1">
      <alignment horizontal="right" wrapText="1"/>
    </xf>
    <xf numFmtId="0" fontId="13" fillId="0" borderId="0" xfId="0" applyFont="1" applyFill="1" applyAlignment="1">
      <alignment vertical="top" wrapText="1"/>
    </xf>
    <xf numFmtId="0" fontId="4" fillId="0" borderId="13" xfId="0" applyFont="1" applyFill="1" applyBorder="1" applyAlignment="1">
      <alignment wrapText="1"/>
    </xf>
    <xf numFmtId="0" fontId="4" fillId="0" borderId="11" xfId="0" applyFont="1" applyBorder="1" applyAlignment="1">
      <alignment horizontal="left" vertical="top" wrapText="1"/>
    </xf>
    <xf numFmtId="0" fontId="4" fillId="0" borderId="0" xfId="0" applyFont="1" applyFill="1" applyBorder="1" applyAlignment="1" applyProtection="1">
      <alignment horizontal="center" wrapText="1"/>
    </xf>
    <xf numFmtId="2" fontId="4" fillId="0" borderId="11" xfId="0" applyNumberFormat="1" applyFont="1" applyBorder="1" applyAlignment="1">
      <alignment horizontal="right" wrapText="1"/>
    </xf>
    <xf numFmtId="4" fontId="4" fillId="0" borderId="9" xfId="0" applyNumberFormat="1" applyFont="1" applyBorder="1" applyAlignment="1">
      <alignment horizontal="right" wrapText="1"/>
    </xf>
    <xf numFmtId="4" fontId="4" fillId="0" borderId="14" xfId="0" applyNumberFormat="1" applyFont="1" applyBorder="1" applyAlignment="1">
      <alignment horizontal="right" wrapText="1"/>
    </xf>
    <xf numFmtId="4" fontId="14" fillId="3" borderId="15" xfId="0" applyNumberFormat="1" applyFont="1" applyFill="1" applyBorder="1" applyAlignment="1">
      <alignment horizontal="right" wrapText="1" indent="1"/>
    </xf>
    <xf numFmtId="0" fontId="14" fillId="0" borderId="13" xfId="0" applyFont="1" applyFill="1" applyBorder="1" applyAlignment="1">
      <alignment horizontal="right" wrapText="1"/>
    </xf>
    <xf numFmtId="0" fontId="14" fillId="0" borderId="0" xfId="0" applyFont="1" applyFill="1" applyBorder="1" applyAlignment="1">
      <alignment horizontal="right" wrapText="1"/>
    </xf>
    <xf numFmtId="4" fontId="14" fillId="0" borderId="34" xfId="0" applyNumberFormat="1" applyFont="1" applyBorder="1" applyAlignment="1">
      <alignment horizontal="right" wrapText="1"/>
    </xf>
    <xf numFmtId="0" fontId="4" fillId="0" borderId="0" xfId="0" applyFont="1" applyFill="1" applyBorder="1" applyAlignment="1">
      <alignment vertical="top" wrapText="1"/>
    </xf>
    <xf numFmtId="0" fontId="4" fillId="0" borderId="33" xfId="0" applyFont="1" applyFill="1" applyBorder="1" applyAlignment="1">
      <alignment wrapText="1"/>
    </xf>
    <xf numFmtId="0" fontId="5" fillId="0" borderId="11" xfId="0" applyFont="1" applyFill="1" applyBorder="1" applyAlignment="1">
      <alignment vertical="top" wrapText="1"/>
    </xf>
    <xf numFmtId="0" fontId="5" fillId="0" borderId="0" xfId="0" applyFont="1" applyFill="1" applyBorder="1" applyAlignment="1">
      <alignment horizontal="center" wrapText="1"/>
    </xf>
    <xf numFmtId="2" fontId="5" fillId="0" borderId="11" xfId="0" applyNumberFormat="1" applyFont="1" applyFill="1" applyBorder="1" applyAlignment="1">
      <alignment horizontal="right" wrapText="1"/>
    </xf>
    <xf numFmtId="4" fontId="5" fillId="0" borderId="9" xfId="0" applyNumberFormat="1" applyFont="1" applyFill="1" applyBorder="1" applyAlignment="1">
      <alignment horizontal="right" wrapText="1"/>
    </xf>
    <xf numFmtId="4" fontId="5" fillId="0" borderId="14" xfId="0" applyNumberFormat="1" applyFont="1" applyFill="1" applyBorder="1" applyAlignment="1">
      <alignment horizontal="right" wrapText="1"/>
    </xf>
    <xf numFmtId="0" fontId="4" fillId="0" borderId="11" xfId="0" quotePrefix="1" applyFont="1" applyBorder="1" applyAlignment="1">
      <alignment horizontal="justify" vertical="top" wrapText="1"/>
    </xf>
    <xf numFmtId="0" fontId="4" fillId="0" borderId="11" xfId="0" applyFont="1" applyBorder="1" applyAlignment="1">
      <alignment horizontal="justify" vertical="center" wrapText="1"/>
    </xf>
    <xf numFmtId="0" fontId="4" fillId="0" borderId="11" xfId="0" applyFont="1" applyBorder="1" applyAlignment="1">
      <alignment horizontal="left" vertical="center" wrapText="1"/>
    </xf>
    <xf numFmtId="0" fontId="4" fillId="0" borderId="11" xfId="0" applyFont="1" applyFill="1" applyBorder="1" applyAlignment="1">
      <alignment vertical="center" wrapText="1"/>
    </xf>
    <xf numFmtId="0" fontId="4" fillId="0" borderId="11" xfId="0" applyFont="1" applyBorder="1" applyAlignment="1">
      <alignment horizontal="justify" vertical="top" wrapText="1"/>
    </xf>
    <xf numFmtId="0" fontId="4" fillId="0" borderId="11" xfId="0" applyFont="1" applyFill="1" applyBorder="1" applyAlignment="1">
      <alignment vertical="top" wrapText="1"/>
    </xf>
    <xf numFmtId="0" fontId="4" fillId="0" borderId="11" xfId="0" quotePrefix="1" applyFont="1" applyFill="1" applyBorder="1" applyAlignment="1">
      <alignment vertical="top" wrapText="1"/>
    </xf>
    <xf numFmtId="4" fontId="4" fillId="0" borderId="9" xfId="0" applyNumberFormat="1" applyFont="1" applyBorder="1" applyAlignment="1" applyProtection="1">
      <alignment horizontal="right" wrapText="1"/>
      <protection locked="0"/>
    </xf>
    <xf numFmtId="2" fontId="4" fillId="0" borderId="11" xfId="0" applyNumberFormat="1" applyFont="1" applyBorder="1" applyAlignment="1">
      <alignment horizontal="right" wrapText="1" indent="1"/>
    </xf>
    <xf numFmtId="2" fontId="4" fillId="0" borderId="11" xfId="0" applyNumberFormat="1" applyFont="1" applyFill="1" applyBorder="1" applyAlignment="1">
      <alignment horizontal="right" wrapText="1"/>
    </xf>
    <xf numFmtId="4" fontId="4" fillId="0" borderId="14" xfId="0" applyNumberFormat="1" applyFont="1" applyFill="1" applyBorder="1" applyAlignment="1">
      <alignment horizontal="right" wrapText="1"/>
    </xf>
    <xf numFmtId="0" fontId="4" fillId="0" borderId="9" xfId="0" applyFont="1" applyFill="1" applyBorder="1" applyAlignment="1">
      <alignment vertical="top" wrapText="1"/>
    </xf>
    <xf numFmtId="0" fontId="4" fillId="0" borderId="14" xfId="0" applyFont="1" applyFill="1" applyBorder="1" applyAlignment="1">
      <alignment vertical="top" wrapText="1"/>
    </xf>
    <xf numFmtId="4" fontId="4" fillId="0" borderId="11" xfId="0" applyNumberFormat="1" applyFont="1" applyFill="1" applyBorder="1" applyAlignment="1">
      <alignment horizontal="right" wrapText="1"/>
    </xf>
    <xf numFmtId="0" fontId="26" fillId="0" borderId="11" xfId="2" applyNumberFormat="1" applyFont="1" applyBorder="1" applyAlignment="1">
      <alignment horizontal="left" vertical="top" wrapText="1"/>
    </xf>
    <xf numFmtId="49" fontId="4" fillId="0" borderId="9" xfId="0" applyNumberFormat="1" applyFont="1" applyFill="1" applyBorder="1" applyAlignment="1">
      <alignment horizontal="center" vertical="top" wrapText="1"/>
    </xf>
    <xf numFmtId="49" fontId="4" fillId="0" borderId="11" xfId="0" applyNumberFormat="1" applyFont="1" applyFill="1" applyBorder="1" applyAlignment="1">
      <alignment vertical="top" wrapText="1"/>
    </xf>
    <xf numFmtId="4" fontId="4" fillId="0" borderId="9" xfId="0" applyNumberFormat="1" applyFont="1" applyFill="1" applyBorder="1" applyAlignment="1">
      <alignment horizontal="right" vertical="top" wrapText="1"/>
    </xf>
    <xf numFmtId="0" fontId="4" fillId="0" borderId="11" xfId="2" applyNumberFormat="1" applyFont="1" applyBorder="1" applyAlignment="1">
      <alignment horizontal="left" vertical="top" wrapText="1"/>
    </xf>
    <xf numFmtId="16" fontId="5" fillId="0" borderId="13" xfId="0" applyNumberFormat="1" applyFont="1" applyFill="1" applyBorder="1" applyAlignment="1">
      <alignment vertical="top"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horizontal="left" vertical="top" wrapText="1"/>
    </xf>
    <xf numFmtId="0" fontId="4" fillId="0" borderId="31" xfId="0" applyFont="1" applyFill="1" applyBorder="1" applyAlignment="1">
      <alignment wrapText="1"/>
    </xf>
    <xf numFmtId="2" fontId="4" fillId="0" borderId="31" xfId="0" applyNumberFormat="1" applyFont="1" applyFill="1" applyBorder="1" applyAlignment="1">
      <alignment horizontal="right" wrapText="1"/>
    </xf>
    <xf numFmtId="0" fontId="4" fillId="0" borderId="11" xfId="0" applyFont="1" applyFill="1" applyBorder="1" applyAlignment="1">
      <alignment horizontal="center" wrapText="1"/>
    </xf>
    <xf numFmtId="16" fontId="5" fillId="0" borderId="13" xfId="0" applyNumberFormat="1" applyFont="1" applyBorder="1" applyAlignment="1">
      <alignment horizontal="right" vertical="top" wrapText="1"/>
    </xf>
    <xf numFmtId="16" fontId="5" fillId="0" borderId="8" xfId="0" applyNumberFormat="1" applyFont="1" applyBorder="1" applyAlignment="1">
      <alignment horizontal="right" vertical="top" wrapText="1"/>
    </xf>
    <xf numFmtId="0" fontId="4" fillId="0" borderId="11" xfId="0" applyFont="1" applyBorder="1" applyAlignment="1">
      <alignment horizontal="center" wrapText="1"/>
    </xf>
    <xf numFmtId="0" fontId="4" fillId="0" borderId="11" xfId="0" applyFont="1" applyFill="1" applyBorder="1" applyAlignment="1">
      <alignment horizontal="justify" vertical="center" wrapText="1"/>
    </xf>
    <xf numFmtId="16" fontId="5" fillId="0" borderId="25" xfId="0" applyNumberFormat="1" applyFont="1" applyBorder="1" applyAlignment="1">
      <alignment horizontal="right" vertical="top" wrapText="1"/>
    </xf>
    <xf numFmtId="0" fontId="4" fillId="0" borderId="11" xfId="0" applyFont="1" applyFill="1" applyBorder="1" applyAlignment="1" applyProtection="1">
      <alignment vertical="top" wrapText="1"/>
      <protection locked="0"/>
    </xf>
    <xf numFmtId="0" fontId="4" fillId="0" borderId="11" xfId="0" applyFont="1" applyFill="1" applyBorder="1" applyAlignment="1">
      <alignment vertical="justify" wrapText="1"/>
    </xf>
    <xf numFmtId="0" fontId="4" fillId="0" borderId="11" xfId="0" applyFont="1" applyFill="1" applyBorder="1" applyAlignment="1" applyProtection="1">
      <alignment vertical="justify" wrapText="1"/>
      <protection locked="0"/>
    </xf>
    <xf numFmtId="0" fontId="10" fillId="0" borderId="11" xfId="0" applyFont="1" applyFill="1" applyBorder="1" applyAlignment="1">
      <alignment horizontal="justify" vertical="top" wrapText="1"/>
    </xf>
    <xf numFmtId="16" fontId="8" fillId="0" borderId="13" xfId="0" applyNumberFormat="1" applyFont="1" applyBorder="1" applyAlignment="1">
      <alignment horizontal="right" vertical="top" wrapText="1"/>
    </xf>
    <xf numFmtId="49" fontId="9" fillId="0" borderId="0" xfId="0" applyNumberFormat="1" applyFont="1" applyFill="1" applyBorder="1" applyAlignment="1">
      <alignment horizontal="left" vertical="top" wrapText="1"/>
    </xf>
    <xf numFmtId="0" fontId="9" fillId="0" borderId="11" xfId="0" applyFont="1" applyFill="1" applyBorder="1" applyAlignment="1">
      <alignment horizontal="justify" vertical="top" wrapText="1"/>
    </xf>
    <xf numFmtId="4" fontId="4" fillId="0" borderId="11" xfId="0" applyNumberFormat="1" applyFont="1" applyFill="1" applyBorder="1" applyAlignment="1" applyProtection="1">
      <alignment horizontal="right" wrapText="1"/>
      <protection locked="0"/>
    </xf>
    <xf numFmtId="4" fontId="4" fillId="0" borderId="34" xfId="0" applyNumberFormat="1" applyFont="1" applyBorder="1" applyAlignment="1">
      <alignment horizontal="right" wrapText="1"/>
    </xf>
    <xf numFmtId="2" fontId="4" fillId="0" borderId="11" xfId="0" applyNumberFormat="1" applyFont="1" applyFill="1" applyBorder="1" applyAlignment="1">
      <alignment horizontal="right" wrapText="1" indent="1"/>
    </xf>
    <xf numFmtId="0" fontId="4" fillId="0" borderId="11" xfId="0" quotePrefix="1" applyFont="1" applyFill="1" applyBorder="1" applyAlignment="1">
      <alignment horizontal="justify" vertical="center" wrapText="1"/>
    </xf>
    <xf numFmtId="0" fontId="10" fillId="0" borderId="11" xfId="0" quotePrefix="1" applyFont="1" applyBorder="1" applyAlignment="1">
      <alignment horizontal="justify" vertical="top" wrapText="1"/>
    </xf>
    <xf numFmtId="0" fontId="9" fillId="0" borderId="11" xfId="0" quotePrefix="1" applyFont="1" applyFill="1" applyBorder="1" applyAlignment="1">
      <alignment horizontal="justify" vertical="top" wrapText="1"/>
    </xf>
    <xf numFmtId="4" fontId="14" fillId="0" borderId="31" xfId="0" applyNumberFormat="1" applyFont="1" applyFill="1" applyBorder="1" applyAlignment="1">
      <alignment horizontal="right" wrapText="1"/>
    </xf>
    <xf numFmtId="4" fontId="14" fillId="0" borderId="34" xfId="0" applyNumberFormat="1" applyFont="1" applyFill="1" applyBorder="1" applyAlignment="1">
      <alignment horizontal="right" wrapText="1"/>
    </xf>
    <xf numFmtId="4" fontId="4" fillId="0" borderId="0" xfId="0" applyNumberFormat="1" applyFont="1" applyFill="1" applyBorder="1" applyAlignment="1">
      <alignment horizontal="right" wrapText="1" indent="1"/>
    </xf>
    <xf numFmtId="4" fontId="4" fillId="0" borderId="1" xfId="0" applyNumberFormat="1" applyFont="1" applyFill="1" applyBorder="1" applyAlignment="1">
      <alignment horizontal="right" wrapText="1" indent="1"/>
    </xf>
    <xf numFmtId="2" fontId="4" fillId="0" borderId="10" xfId="0" applyNumberFormat="1" applyFont="1" applyFill="1" applyBorder="1" applyAlignment="1">
      <alignment horizontal="right" wrapText="1" indent="1"/>
    </xf>
    <xf numFmtId="2" fontId="5" fillId="0" borderId="11" xfId="0" applyNumberFormat="1" applyFont="1" applyFill="1" applyBorder="1" applyAlignment="1">
      <alignment horizontal="right" wrapText="1" indent="1"/>
    </xf>
    <xf numFmtId="4" fontId="4" fillId="0" borderId="9" xfId="0" applyNumberFormat="1" applyFont="1" applyFill="1" applyBorder="1" applyAlignment="1">
      <alignment horizontal="right" wrapText="1" indent="1"/>
    </xf>
    <xf numFmtId="0" fontId="10" fillId="0" borderId="11" xfId="0" applyFont="1" applyFill="1" applyBorder="1" applyAlignment="1">
      <alignment horizontal="justify" vertical="center"/>
    </xf>
    <xf numFmtId="0" fontId="14" fillId="0" borderId="13" xfId="0" applyFont="1" applyFill="1" applyBorder="1" applyAlignment="1">
      <alignment horizontal="right" wrapText="1" indent="2"/>
    </xf>
    <xf numFmtId="0" fontId="14" fillId="0" borderId="0" xfId="0" applyFont="1" applyFill="1" applyBorder="1" applyAlignment="1">
      <alignment horizontal="right" wrapText="1" indent="2"/>
    </xf>
    <xf numFmtId="0" fontId="14" fillId="0" borderId="31" xfId="0" applyFont="1" applyFill="1" applyBorder="1" applyAlignment="1">
      <alignment horizontal="right" wrapText="1" indent="2"/>
    </xf>
    <xf numFmtId="4" fontId="14" fillId="0" borderId="34" xfId="0" applyNumberFormat="1" applyFont="1" applyBorder="1" applyAlignment="1">
      <alignment horizontal="right" wrapText="1" indent="1"/>
    </xf>
    <xf numFmtId="4" fontId="14" fillId="2" borderId="15" xfId="0" applyNumberFormat="1" applyFont="1" applyFill="1" applyBorder="1" applyAlignment="1">
      <alignment horizontal="right" wrapText="1" indent="1"/>
    </xf>
    <xf numFmtId="0" fontId="4" fillId="0" borderId="0" xfId="0" applyFont="1"/>
    <xf numFmtId="4" fontId="4" fillId="0" borderId="14" xfId="0" applyNumberFormat="1" applyFont="1" applyFill="1" applyBorder="1" applyAlignment="1">
      <alignment horizontal="right" wrapText="1" indent="1"/>
    </xf>
    <xf numFmtId="0" fontId="22" fillId="0" borderId="0" xfId="0" applyFont="1" applyFill="1" applyBorder="1" applyAlignment="1">
      <alignment wrapText="1"/>
    </xf>
    <xf numFmtId="0" fontId="22" fillId="0" borderId="0" xfId="0" applyFont="1" applyFill="1" applyBorder="1" applyAlignment="1">
      <alignment wrapText="1"/>
    </xf>
    <xf numFmtId="4" fontId="14" fillId="0" borderId="20" xfId="0" applyNumberFormat="1" applyFont="1" applyBorder="1" applyAlignment="1">
      <alignment horizontal="right" vertical="center" wrapText="1"/>
    </xf>
    <xf numFmtId="4" fontId="14" fillId="0" borderId="21" xfId="0" applyNumberFormat="1" applyFont="1" applyBorder="1" applyAlignment="1">
      <alignment horizontal="right"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4" fillId="0" borderId="22" xfId="0" applyFont="1" applyBorder="1" applyAlignment="1">
      <alignment horizontal="left" vertical="center" wrapText="1" indent="1"/>
    </xf>
    <xf numFmtId="0" fontId="14" fillId="0" borderId="21" xfId="0" applyFont="1" applyBorder="1" applyAlignment="1">
      <alignment horizontal="left" vertical="center" wrapText="1" indent="1"/>
    </xf>
    <xf numFmtId="0" fontId="14" fillId="0" borderId="23" xfId="0" applyFont="1" applyBorder="1" applyAlignment="1">
      <alignment horizontal="left" vertical="center" wrapText="1" indent="1"/>
    </xf>
    <xf numFmtId="9" fontId="14" fillId="0" borderId="21" xfId="0" applyNumberFormat="1" applyFont="1" applyBorder="1" applyAlignment="1" applyProtection="1">
      <alignment horizontal="left" vertical="center" wrapText="1" indent="1"/>
    </xf>
    <xf numFmtId="0" fontId="14" fillId="0" borderId="21" xfId="0" applyFont="1" applyBorder="1" applyAlignment="1" applyProtection="1">
      <alignment horizontal="left" vertical="center" wrapText="1" indent="1"/>
    </xf>
    <xf numFmtId="0" fontId="13" fillId="0" borderId="35" xfId="0" applyFont="1" applyBorder="1" applyAlignment="1">
      <alignment horizontal="left" vertical="center" wrapText="1"/>
    </xf>
    <xf numFmtId="0" fontId="13" fillId="0" borderId="1" xfId="0" applyFont="1" applyBorder="1" applyAlignment="1">
      <alignment horizontal="left" vertical="center" wrapText="1"/>
    </xf>
    <xf numFmtId="0" fontId="13" fillId="0" borderId="36" xfId="0" applyFont="1" applyBorder="1" applyAlignment="1">
      <alignment horizontal="left" vertical="center" wrapText="1"/>
    </xf>
    <xf numFmtId="4" fontId="13" fillId="0" borderId="35"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12" fillId="0" borderId="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4" fontId="13" fillId="0" borderId="27" xfId="0" applyNumberFormat="1" applyFont="1" applyBorder="1" applyAlignment="1">
      <alignment horizontal="right" vertical="center" wrapText="1"/>
    </xf>
    <xf numFmtId="4" fontId="13" fillId="0" borderId="28" xfId="0" applyNumberFormat="1" applyFont="1" applyBorder="1" applyAlignment="1">
      <alignment horizontal="right" vertical="center" wrapText="1"/>
    </xf>
    <xf numFmtId="0" fontId="13" fillId="0" borderId="18" xfId="0" applyFont="1" applyFill="1" applyBorder="1" applyAlignment="1">
      <alignment horizontal="left" vertical="center" wrapText="1"/>
    </xf>
    <xf numFmtId="0" fontId="22" fillId="0" borderId="0" xfId="0" applyFont="1" applyFill="1" applyBorder="1" applyAlignment="1">
      <alignment wrapText="1"/>
    </xf>
    <xf numFmtId="0" fontId="14" fillId="0" borderId="0" xfId="0" applyFont="1" applyBorder="1" applyAlignment="1">
      <alignment wrapText="1"/>
    </xf>
    <xf numFmtId="49" fontId="23" fillId="2" borderId="8" xfId="0" applyNumberFormat="1" applyFont="1" applyFill="1" applyBorder="1" applyAlignment="1">
      <alignment horizontal="center" vertical="center" wrapText="1"/>
    </xf>
    <xf numFmtId="0" fontId="23" fillId="2" borderId="29" xfId="0" applyFont="1" applyFill="1" applyBorder="1" applyAlignment="1">
      <alignment wrapText="1"/>
    </xf>
    <xf numFmtId="0" fontId="23" fillId="2" borderId="25" xfId="0" applyFont="1" applyFill="1" applyBorder="1" applyAlignment="1">
      <alignment wrapText="1"/>
    </xf>
    <xf numFmtId="0" fontId="23" fillId="2" borderId="30" xfId="0" applyFont="1" applyFill="1" applyBorder="1" applyAlignment="1">
      <alignment wrapText="1"/>
    </xf>
    <xf numFmtId="4" fontId="23" fillId="2" borderId="10" xfId="0" applyNumberFormat="1" applyFont="1" applyFill="1" applyBorder="1" applyAlignment="1">
      <alignment horizontal="center" vertical="center" wrapText="1"/>
    </xf>
    <xf numFmtId="4" fontId="23" fillId="2" borderId="31" xfId="0" applyNumberFormat="1" applyFont="1" applyFill="1" applyBorder="1" applyAlignment="1">
      <alignment horizontal="center" vertical="center" wrapText="1"/>
    </xf>
    <xf numFmtId="4" fontId="23" fillId="2" borderId="12" xfId="0" applyNumberFormat="1" applyFont="1" applyFill="1" applyBorder="1" applyAlignment="1">
      <alignment horizontal="center" vertical="center" wrapText="1"/>
    </xf>
    <xf numFmtId="4" fontId="23" fillId="2" borderId="32" xfId="0" applyNumberFormat="1" applyFont="1" applyFill="1" applyBorder="1" applyAlignment="1">
      <alignment horizontal="center" vertical="center" wrapText="1"/>
    </xf>
    <xf numFmtId="0" fontId="14" fillId="2" borderId="22" xfId="0" applyNumberFormat="1" applyFont="1" applyFill="1" applyBorder="1" applyAlignment="1">
      <alignment horizontal="right" vertical="top" wrapText="1" indent="2"/>
    </xf>
    <xf numFmtId="0" fontId="14" fillId="2" borderId="21" xfId="0" applyNumberFormat="1" applyFont="1" applyFill="1" applyBorder="1" applyAlignment="1">
      <alignment horizontal="right" vertical="top" wrapText="1" indent="2"/>
    </xf>
    <xf numFmtId="0" fontId="23" fillId="2" borderId="1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4" fillId="2" borderId="22" xfId="0" applyFont="1" applyFill="1" applyBorder="1" applyAlignment="1">
      <alignment horizontal="right" wrapText="1"/>
    </xf>
    <xf numFmtId="0" fontId="14" fillId="2" borderId="21" xfId="0" applyFont="1" applyFill="1" applyBorder="1" applyAlignment="1">
      <alignment horizontal="right" wrapText="1"/>
    </xf>
    <xf numFmtId="0" fontId="14" fillId="2" borderId="23" xfId="0" applyFont="1" applyFill="1" applyBorder="1" applyAlignment="1">
      <alignment horizontal="right" wrapText="1"/>
    </xf>
    <xf numFmtId="0" fontId="14" fillId="2" borderId="22" xfId="0" applyNumberFormat="1" applyFont="1" applyFill="1" applyBorder="1" applyAlignment="1">
      <alignment horizontal="right" vertical="top" wrapText="1"/>
    </xf>
    <xf numFmtId="0" fontId="14" fillId="2" borderId="21" xfId="0" applyNumberFormat="1" applyFont="1" applyFill="1" applyBorder="1" applyAlignment="1">
      <alignment horizontal="right" vertical="top" wrapText="1"/>
    </xf>
    <xf numFmtId="0" fontId="14" fillId="2" borderId="23" xfId="0" applyNumberFormat="1" applyFont="1" applyFill="1" applyBorder="1" applyAlignment="1">
      <alignment horizontal="right" vertical="top" wrapText="1"/>
    </xf>
    <xf numFmtId="0" fontId="17" fillId="2" borderId="22" xfId="0" applyNumberFormat="1" applyFont="1" applyFill="1" applyBorder="1" applyAlignment="1">
      <alignment horizontal="right" vertical="top" wrapText="1" indent="2"/>
    </xf>
    <xf numFmtId="0" fontId="17" fillId="2" borderId="21" xfId="0" applyNumberFormat="1" applyFont="1" applyFill="1" applyBorder="1" applyAlignment="1">
      <alignment horizontal="right" vertical="top" wrapText="1" indent="2"/>
    </xf>
    <xf numFmtId="0" fontId="16" fillId="0" borderId="0" xfId="0" applyFont="1" applyFill="1" applyBorder="1" applyAlignment="1">
      <alignment wrapText="1"/>
    </xf>
    <xf numFmtId="0" fontId="17" fillId="0" borderId="0" xfId="0" applyFont="1" applyBorder="1" applyAlignment="1">
      <alignment wrapText="1"/>
    </xf>
    <xf numFmtId="49" fontId="18" fillId="2" borderId="8" xfId="0" applyNumberFormat="1" applyFont="1" applyFill="1" applyBorder="1" applyAlignment="1">
      <alignment horizontal="center" vertical="center" wrapText="1"/>
    </xf>
    <xf numFmtId="0" fontId="18" fillId="2" borderId="29" xfId="0" applyFont="1" applyFill="1" applyBorder="1" applyAlignment="1">
      <alignment wrapText="1"/>
    </xf>
    <xf numFmtId="0" fontId="18" fillId="2" borderId="25" xfId="0" applyFont="1" applyFill="1" applyBorder="1" applyAlignment="1">
      <alignment wrapText="1"/>
    </xf>
    <xf numFmtId="0" fontId="18" fillId="2" borderId="30" xfId="0" applyFont="1" applyFill="1" applyBorder="1" applyAlignment="1">
      <alignment wrapText="1"/>
    </xf>
    <xf numFmtId="0" fontId="18" fillId="2" borderId="10" xfId="0" applyFont="1" applyFill="1" applyBorder="1" applyAlignment="1">
      <alignment horizontal="center" vertical="center" wrapText="1"/>
    </xf>
    <xf numFmtId="0" fontId="18" fillId="2" borderId="31" xfId="0" applyFont="1" applyFill="1" applyBorder="1" applyAlignment="1">
      <alignment horizontal="center" vertical="center" wrapText="1"/>
    </xf>
    <xf numFmtId="4" fontId="18" fillId="2" borderId="10" xfId="0" applyNumberFormat="1" applyFont="1" applyFill="1" applyBorder="1" applyAlignment="1">
      <alignment horizontal="center" vertical="center" wrapText="1"/>
    </xf>
    <xf numFmtId="4" fontId="18" fillId="2" borderId="31" xfId="0" applyNumberFormat="1" applyFont="1" applyFill="1" applyBorder="1" applyAlignment="1">
      <alignment horizontal="center" vertical="center" wrapText="1"/>
    </xf>
    <xf numFmtId="4" fontId="18" fillId="2" borderId="12" xfId="0" applyNumberFormat="1" applyFont="1" applyFill="1" applyBorder="1" applyAlignment="1">
      <alignment horizontal="center" vertical="center" wrapText="1"/>
    </xf>
    <xf numFmtId="4" fontId="18" fillId="2" borderId="32" xfId="0" applyNumberFormat="1" applyFont="1" applyFill="1" applyBorder="1" applyAlignment="1">
      <alignment horizontal="center" vertical="center" wrapText="1"/>
    </xf>
    <xf numFmtId="0" fontId="17" fillId="2" borderId="22" xfId="0" applyFont="1" applyFill="1" applyBorder="1" applyAlignment="1">
      <alignment horizontal="right" wrapText="1" indent="2"/>
    </xf>
    <xf numFmtId="0" fontId="17" fillId="2" borderId="21" xfId="0" applyFont="1" applyFill="1" applyBorder="1" applyAlignment="1">
      <alignment horizontal="right" wrapText="1" indent="2"/>
    </xf>
    <xf numFmtId="49" fontId="13" fillId="0" borderId="40" xfId="0" applyNumberFormat="1" applyFont="1" applyBorder="1" applyAlignment="1">
      <alignment horizontal="center" vertical="center" wrapText="1"/>
    </xf>
    <xf numFmtId="0" fontId="13" fillId="0" borderId="19"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4" fontId="13" fillId="0" borderId="41" xfId="0" applyNumberFormat="1" applyFont="1" applyBorder="1" applyAlignment="1">
      <alignment horizontal="right" vertical="center" wrapText="1"/>
    </xf>
    <xf numFmtId="49" fontId="13" fillId="0" borderId="43"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0" fontId="13" fillId="0" borderId="45" xfId="0" applyFont="1" applyBorder="1" applyAlignment="1">
      <alignment horizontal="left" vertical="center" wrapText="1"/>
    </xf>
    <xf numFmtId="0" fontId="13" fillId="0" borderId="7" xfId="0" applyFont="1" applyBorder="1" applyAlignment="1">
      <alignment horizontal="left" vertical="center" wrapText="1"/>
    </xf>
    <xf numFmtId="0" fontId="13" fillId="0" borderId="30" xfId="0" applyFont="1" applyBorder="1" applyAlignment="1">
      <alignment horizontal="left" vertical="center" wrapText="1"/>
    </xf>
    <xf numFmtId="4" fontId="13" fillId="0" borderId="45" xfId="0" applyNumberFormat="1" applyFont="1" applyBorder="1" applyAlignment="1">
      <alignment horizontal="right" vertical="center" wrapText="1"/>
    </xf>
    <xf numFmtId="4" fontId="13" fillId="0" borderId="7" xfId="0" applyNumberFormat="1" applyFont="1" applyBorder="1" applyAlignment="1">
      <alignment horizontal="right" vertical="center" wrapText="1"/>
    </xf>
    <xf numFmtId="0" fontId="13" fillId="0" borderId="26" xfId="0" applyFont="1" applyBorder="1" applyAlignment="1">
      <alignment horizontal="center" vertical="center" wrapText="1"/>
    </xf>
  </cellXfs>
  <cellStyles count="5">
    <cellStyle name="Normal" xfId="0" builtinId="0"/>
    <cellStyle name="Normal 2" xfId="2"/>
    <cellStyle name="Normal 2 3 2" xfId="4"/>
    <cellStyle name="Normal 4 3" xfId="3"/>
    <cellStyle name="Standard_Tabelle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85725</xdr:colOff>
      <xdr:row>0</xdr:row>
      <xdr:rowOff>38100</xdr:rowOff>
    </xdr:from>
    <xdr:to>
      <xdr:col>12</xdr:col>
      <xdr:colOff>535940</xdr:colOff>
      <xdr:row>3</xdr:row>
      <xdr:rowOff>635</xdr:rowOff>
    </xdr:to>
    <xdr:pic>
      <xdr:nvPicPr>
        <xdr:cNvPr id="3" name="Picture 2"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38100"/>
          <a:ext cx="450215" cy="4483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857250</xdr:colOff>
      <xdr:row>0</xdr:row>
      <xdr:rowOff>38100</xdr:rowOff>
    </xdr:from>
    <xdr:to>
      <xdr:col>6</xdr:col>
      <xdr:colOff>1307465</xdr:colOff>
      <xdr:row>3</xdr:row>
      <xdr:rowOff>635</xdr:rowOff>
    </xdr:to>
    <xdr:pic>
      <xdr:nvPicPr>
        <xdr:cNvPr id="3" name="Picture 2"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38100"/>
          <a:ext cx="450215" cy="4483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857250</xdr:colOff>
      <xdr:row>0</xdr:row>
      <xdr:rowOff>38100</xdr:rowOff>
    </xdr:from>
    <xdr:to>
      <xdr:col>6</xdr:col>
      <xdr:colOff>1307465</xdr:colOff>
      <xdr:row>3</xdr:row>
      <xdr:rowOff>635</xdr:rowOff>
    </xdr:to>
    <xdr:pic>
      <xdr:nvPicPr>
        <xdr:cNvPr id="2" name="Picture 1"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38100"/>
          <a:ext cx="450215" cy="44831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4" name="Picture 3"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0147" y="30256"/>
          <a:ext cx="450215" cy="43318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885825</xdr:colOff>
      <xdr:row>0</xdr:row>
      <xdr:rowOff>19050</xdr:rowOff>
    </xdr:from>
    <xdr:to>
      <xdr:col>6</xdr:col>
      <xdr:colOff>1336040</xdr:colOff>
      <xdr:row>2</xdr:row>
      <xdr:rowOff>143510</xdr:rowOff>
    </xdr:to>
    <xdr:pic>
      <xdr:nvPicPr>
        <xdr:cNvPr id="3" name="Picture 2"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19050"/>
          <a:ext cx="450215" cy="44831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75"/>
  <sheetViews>
    <sheetView tabSelected="1" view="pageBreakPreview" topLeftCell="A7" zoomScaleNormal="100" zoomScaleSheetLayoutView="100" workbookViewId="0">
      <selection activeCell="G13" sqref="G13"/>
    </sheetView>
  </sheetViews>
  <sheetFormatPr defaultRowHeight="12.75" x14ac:dyDescent="0.2"/>
  <cols>
    <col min="1" max="11" width="9.140625" style="38"/>
    <col min="12" max="12" width="8.5703125" style="38" customWidth="1"/>
    <col min="13" max="14" width="9.140625" style="38"/>
    <col min="15" max="15" width="18.7109375" style="38" customWidth="1"/>
    <col min="16" max="16384" width="9.140625" style="38"/>
  </cols>
  <sheetData>
    <row r="1" spans="1:13" x14ac:dyDescent="0.2">
      <c r="A1" s="33"/>
      <c r="B1" s="34"/>
      <c r="C1" s="34"/>
      <c r="D1" s="34"/>
      <c r="E1" s="34"/>
      <c r="F1" s="35"/>
      <c r="G1" s="36"/>
      <c r="H1" s="37"/>
      <c r="I1" s="37"/>
    </row>
    <row r="2" spans="1:13" x14ac:dyDescent="0.2">
      <c r="A2" s="33"/>
      <c r="B2" s="34"/>
      <c r="C2" s="34"/>
      <c r="D2" s="34"/>
      <c r="E2" s="34"/>
      <c r="F2" s="35"/>
      <c r="G2" s="36"/>
      <c r="H2" s="37"/>
      <c r="I2" s="37"/>
    </row>
    <row r="3" spans="1:13" x14ac:dyDescent="0.2">
      <c r="A3" s="33"/>
      <c r="B3" s="34"/>
      <c r="C3" s="34"/>
      <c r="D3" s="34"/>
      <c r="E3" s="34"/>
      <c r="F3" s="35"/>
      <c r="G3" s="36"/>
      <c r="H3" s="37"/>
      <c r="I3" s="37"/>
    </row>
    <row r="4" spans="1:13" x14ac:dyDescent="0.2">
      <c r="A4" s="39"/>
      <c r="B4" s="40"/>
      <c r="C4" s="40"/>
      <c r="D4" s="40"/>
      <c r="E4" s="40"/>
      <c r="F4" s="41"/>
      <c r="G4" s="42"/>
      <c r="H4" s="43"/>
      <c r="I4" s="43"/>
      <c r="J4" s="40"/>
      <c r="K4" s="40"/>
      <c r="L4" s="40"/>
      <c r="M4" s="40"/>
    </row>
    <row r="6" spans="1:13" ht="13.5" thickBot="1" x14ac:dyDescent="0.25"/>
    <row r="7" spans="1:13" ht="30" customHeight="1" x14ac:dyDescent="0.2">
      <c r="B7" s="238" t="s">
        <v>45</v>
      </c>
      <c r="C7" s="239"/>
      <c r="D7" s="239"/>
      <c r="E7" s="239"/>
      <c r="F7" s="239"/>
      <c r="G7" s="239"/>
      <c r="H7" s="239"/>
      <c r="I7" s="239"/>
      <c r="J7" s="239"/>
      <c r="K7" s="239"/>
      <c r="L7" s="240"/>
    </row>
    <row r="8" spans="1:13" ht="26.25" customHeight="1" thickBot="1" x14ac:dyDescent="0.25">
      <c r="B8" s="241"/>
      <c r="C8" s="242"/>
      <c r="D8" s="242"/>
      <c r="E8" s="242"/>
      <c r="F8" s="242"/>
      <c r="G8" s="242"/>
      <c r="H8" s="242"/>
      <c r="I8" s="242"/>
      <c r="J8" s="242"/>
      <c r="K8" s="242"/>
      <c r="L8" s="243"/>
    </row>
    <row r="9" spans="1:13" x14ac:dyDescent="0.2">
      <c r="A9" s="34"/>
    </row>
    <row r="10" spans="1:13" x14ac:dyDescent="0.2">
      <c r="A10" s="34"/>
    </row>
    <row r="11" spans="1:13" x14ac:dyDescent="0.2">
      <c r="A11" s="34"/>
    </row>
    <row r="12" spans="1:13" x14ac:dyDescent="0.2">
      <c r="A12" s="34"/>
    </row>
    <row r="13" spans="1:13" x14ac:dyDescent="0.2">
      <c r="A13" s="34"/>
    </row>
    <row r="14" spans="1:13" x14ac:dyDescent="0.2">
      <c r="A14" s="34"/>
    </row>
    <row r="15" spans="1:13" ht="13.5" thickBot="1" x14ac:dyDescent="0.25">
      <c r="A15" s="34"/>
    </row>
    <row r="16" spans="1:13" ht="42" customHeight="1" x14ac:dyDescent="0.2">
      <c r="A16" s="34"/>
      <c r="B16" s="44" t="s">
        <v>1</v>
      </c>
      <c r="C16" s="244" t="str">
        <f>'Gradbeno ključavničarska dela'!$B$5</f>
        <v>GRADBENO - KLJUČAVNIČARSKA DELA</v>
      </c>
      <c r="D16" s="245"/>
      <c r="E16" s="245"/>
      <c r="F16" s="245"/>
      <c r="G16" s="245"/>
      <c r="H16" s="246"/>
      <c r="I16" s="247">
        <f>'Gradbeno ključavničarska dela'!$G$80</f>
        <v>0</v>
      </c>
      <c r="J16" s="247"/>
      <c r="K16" s="248"/>
      <c r="L16" s="45" t="s">
        <v>0</v>
      </c>
    </row>
    <row r="17" spans="1:13" ht="41.25" customHeight="1" x14ac:dyDescent="0.2">
      <c r="A17" s="34"/>
      <c r="B17" s="46" t="s">
        <v>8</v>
      </c>
      <c r="C17" s="249" t="str">
        <f>'Elektromontažna dela'!$B$5</f>
        <v>ELEKTRO DELA IN OPREMA</v>
      </c>
      <c r="D17" s="249"/>
      <c r="E17" s="249"/>
      <c r="F17" s="249"/>
      <c r="G17" s="249"/>
      <c r="H17" s="249"/>
      <c r="I17" s="226">
        <f>'Elektromontažna dela'!$G$194</f>
        <v>0</v>
      </c>
      <c r="J17" s="226"/>
      <c r="K17" s="227"/>
      <c r="L17" s="47" t="s">
        <v>0</v>
      </c>
    </row>
    <row r="18" spans="1:13" ht="44.25" customHeight="1" x14ac:dyDescent="0.2">
      <c r="A18" s="34"/>
      <c r="B18" s="46" t="s">
        <v>20</v>
      </c>
      <c r="C18" s="225" t="str">
        <f>'SN in NN'!$B$5</f>
        <v>SN in NN OPREMA</v>
      </c>
      <c r="D18" s="225"/>
      <c r="E18" s="225"/>
      <c r="F18" s="225"/>
      <c r="G18" s="225"/>
      <c r="H18" s="225"/>
      <c r="I18" s="226">
        <f>'SN in NN'!$G$159</f>
        <v>0</v>
      </c>
      <c r="J18" s="226"/>
      <c r="K18" s="227"/>
      <c r="L18" s="47" t="s">
        <v>0</v>
      </c>
    </row>
    <row r="19" spans="1:13" ht="41.25" customHeight="1" x14ac:dyDescent="0.2">
      <c r="A19" s="34"/>
      <c r="B19" s="286" t="s">
        <v>32</v>
      </c>
      <c r="C19" s="287" t="str">
        <f>DEA!$B$5</f>
        <v>DIZEL ELEKTRIČNI AGREGAT 400kVA</v>
      </c>
      <c r="D19" s="288"/>
      <c r="E19" s="288"/>
      <c r="F19" s="288"/>
      <c r="G19" s="288"/>
      <c r="H19" s="289"/>
      <c r="I19" s="227">
        <f>DEA!$G$124</f>
        <v>0</v>
      </c>
      <c r="J19" s="290"/>
      <c r="K19" s="290"/>
      <c r="L19" s="47" t="s">
        <v>0</v>
      </c>
    </row>
    <row r="20" spans="1:13" ht="46.5" customHeight="1" x14ac:dyDescent="0.2">
      <c r="A20" s="34"/>
      <c r="B20" s="291" t="s">
        <v>40</v>
      </c>
      <c r="C20" s="233" t="str">
        <f>'ODKUP DEA'!$B$5</f>
        <v>ODKUP OBSTOJEČEGA DEA</v>
      </c>
      <c r="D20" s="234"/>
      <c r="E20" s="234"/>
      <c r="F20" s="234"/>
      <c r="G20" s="234"/>
      <c r="H20" s="235"/>
      <c r="I20" s="236">
        <f>'ODKUP DEA'!$G$18</f>
        <v>0</v>
      </c>
      <c r="J20" s="237"/>
      <c r="K20" s="237"/>
      <c r="L20" s="48" t="s">
        <v>0</v>
      </c>
    </row>
    <row r="21" spans="1:13" ht="46.5" customHeight="1" x14ac:dyDescent="0.2">
      <c r="A21" s="34"/>
      <c r="B21" s="46" t="s">
        <v>84</v>
      </c>
      <c r="C21" s="287" t="str">
        <f>'Vodenje in LR'!$B$5</f>
        <v>VODENJE / NADZOR, MERITVE IN LASTNA PORABA</v>
      </c>
      <c r="D21" s="288"/>
      <c r="E21" s="288"/>
      <c r="F21" s="288"/>
      <c r="G21" s="288"/>
      <c r="H21" s="289"/>
      <c r="I21" s="227">
        <f>'Vodenje in LR'!$G$103</f>
        <v>0</v>
      </c>
      <c r="J21" s="290"/>
      <c r="K21" s="290"/>
      <c r="L21" s="47" t="s">
        <v>0</v>
      </c>
    </row>
    <row r="22" spans="1:13" ht="46.5" customHeight="1" thickBot="1" x14ac:dyDescent="0.25">
      <c r="A22" s="34"/>
      <c r="B22" s="292" t="s">
        <v>89</v>
      </c>
      <c r="C22" s="293" t="str">
        <f>Vzdrževanje!$B$5</f>
        <v>VZDRŽEVANJE</v>
      </c>
      <c r="D22" s="294"/>
      <c r="E22" s="294"/>
      <c r="F22" s="294"/>
      <c r="G22" s="294"/>
      <c r="H22" s="295"/>
      <c r="I22" s="296">
        <f>Vzdrževanje!$G$34</f>
        <v>0</v>
      </c>
      <c r="J22" s="297"/>
      <c r="K22" s="297"/>
      <c r="L22" s="298" t="s">
        <v>0</v>
      </c>
    </row>
    <row r="23" spans="1:13" ht="30" customHeight="1" thickBot="1" x14ac:dyDescent="0.25">
      <c r="A23" s="34"/>
      <c r="B23" s="228" t="s">
        <v>2</v>
      </c>
      <c r="C23" s="229"/>
      <c r="D23" s="229"/>
      <c r="E23" s="229"/>
      <c r="F23" s="229"/>
      <c r="G23" s="229"/>
      <c r="H23" s="230"/>
      <c r="I23" s="223">
        <f>SUM(I16:K22)</f>
        <v>0</v>
      </c>
      <c r="J23" s="224"/>
      <c r="K23" s="224"/>
      <c r="L23" s="49" t="s">
        <v>0</v>
      </c>
    </row>
    <row r="24" spans="1:13" ht="30" customHeight="1" thickBot="1" x14ac:dyDescent="0.25">
      <c r="A24" s="34"/>
      <c r="B24" s="228" t="s">
        <v>44</v>
      </c>
      <c r="C24" s="229"/>
      <c r="D24" s="229"/>
      <c r="E24" s="50"/>
      <c r="F24" s="231">
        <v>0.22</v>
      </c>
      <c r="G24" s="232"/>
      <c r="H24" s="51"/>
      <c r="I24" s="223">
        <f>I23*(1+F24)</f>
        <v>0</v>
      </c>
      <c r="J24" s="224"/>
      <c r="K24" s="224"/>
      <c r="L24" s="49" t="s">
        <v>0</v>
      </c>
    </row>
    <row r="25" spans="1:13" x14ac:dyDescent="0.2">
      <c r="A25" s="34"/>
      <c r="B25" s="34"/>
      <c r="C25" s="34"/>
      <c r="D25" s="34"/>
      <c r="E25" s="34"/>
      <c r="F25" s="34"/>
      <c r="G25" s="34"/>
    </row>
    <row r="26" spans="1:13" x14ac:dyDescent="0.2">
      <c r="A26" s="34"/>
      <c r="B26" s="34"/>
      <c r="C26" s="34"/>
      <c r="D26" s="34"/>
      <c r="E26" s="34"/>
      <c r="F26" s="34"/>
      <c r="G26" s="34"/>
      <c r="H26" s="34"/>
      <c r="I26" s="34"/>
      <c r="J26" s="34"/>
      <c r="K26" s="34"/>
      <c r="L26" s="34"/>
      <c r="M26" s="34"/>
    </row>
    <row r="75" spans="10:10" ht="15.75" x14ac:dyDescent="0.25">
      <c r="J75" s="52"/>
    </row>
  </sheetData>
  <sheetProtection selectLockedCells="1"/>
  <mergeCells count="20">
    <mergeCell ref="B7:L8"/>
    <mergeCell ref="C16:H16"/>
    <mergeCell ref="I16:K16"/>
    <mergeCell ref="C17:H17"/>
    <mergeCell ref="I17:K17"/>
    <mergeCell ref="I24:K24"/>
    <mergeCell ref="C18:H18"/>
    <mergeCell ref="I18:K18"/>
    <mergeCell ref="B23:H23"/>
    <mergeCell ref="I23:K23"/>
    <mergeCell ref="B24:D24"/>
    <mergeCell ref="F24:G24"/>
    <mergeCell ref="C22:H22"/>
    <mergeCell ref="I22:K22"/>
    <mergeCell ref="C19:H19"/>
    <mergeCell ref="I19:K19"/>
    <mergeCell ref="C20:H20"/>
    <mergeCell ref="I20:K20"/>
    <mergeCell ref="C21:H21"/>
    <mergeCell ref="I21:K21"/>
  </mergeCells>
  <phoneticPr fontId="1" type="noConversion"/>
  <pageMargins left="0.78740157480314965" right="0.39370078740157483" top="0.19685039370078741" bottom="0.98425196850393704" header="0.19685039370078741" footer="0.19685039370078741"/>
  <pageSetup paperSize="9" scale="76"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96"/>
  <sheetViews>
    <sheetView view="pageBreakPreview" zoomScaleNormal="70" zoomScaleSheetLayoutView="100" workbookViewId="0">
      <pane ySplit="10" topLeftCell="A11" activePane="bottomLeft" state="frozen"/>
      <selection sqref="A1:XFD1048576"/>
      <selection pane="bottomLeft" activeCell="G76" sqref="G76"/>
    </sheetView>
  </sheetViews>
  <sheetFormatPr defaultRowHeight="12.75" x14ac:dyDescent="0.2"/>
  <cols>
    <col min="1" max="1" width="6.7109375" style="121" customWidth="1"/>
    <col min="2" max="2" width="6" style="122" customWidth="1"/>
    <col min="3" max="3" width="57.5703125" style="121" customWidth="1"/>
    <col min="4" max="4" width="9.140625" style="23"/>
    <col min="5" max="5" width="12.140625" style="208" customWidth="1"/>
    <col min="6" max="6" width="15.140625" style="123" customWidth="1"/>
    <col min="7" max="7" width="21.28515625" style="123" customWidth="1"/>
    <col min="8" max="8" width="9.140625" style="156"/>
    <col min="9" max="16384" width="9.140625" style="125"/>
  </cols>
  <sheetData>
    <row r="1" spans="1:8" x14ac:dyDescent="0.2">
      <c r="A1" s="125"/>
      <c r="H1" s="124"/>
    </row>
    <row r="2" spans="1:8" x14ac:dyDescent="0.2">
      <c r="A2" s="125"/>
      <c r="H2" s="124"/>
    </row>
    <row r="3" spans="1:8" x14ac:dyDescent="0.2">
      <c r="A3" s="126"/>
      <c r="H3" s="124"/>
    </row>
    <row r="4" spans="1:8" ht="9" customHeight="1" x14ac:dyDescent="0.2">
      <c r="A4" s="125"/>
      <c r="B4" s="127"/>
      <c r="C4" s="128"/>
      <c r="D4" s="129"/>
      <c r="E4" s="209"/>
      <c r="F4" s="130"/>
      <c r="G4" s="130"/>
      <c r="H4" s="124"/>
    </row>
    <row r="5" spans="1:8" ht="24" customHeight="1" x14ac:dyDescent="0.3">
      <c r="A5" s="131" t="s">
        <v>1</v>
      </c>
      <c r="B5" s="250" t="s">
        <v>129</v>
      </c>
      <c r="C5" s="250"/>
      <c r="D5" s="250"/>
      <c r="E5" s="250"/>
      <c r="F5" s="250"/>
      <c r="G5" s="250"/>
      <c r="H5" s="124"/>
    </row>
    <row r="6" spans="1:8" ht="3" customHeight="1" x14ac:dyDescent="0.3">
      <c r="A6" s="131"/>
      <c r="B6" s="132"/>
      <c r="C6" s="132"/>
      <c r="D6" s="132"/>
      <c r="E6" s="132"/>
      <c r="F6" s="132"/>
      <c r="G6" s="132"/>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8" x14ac:dyDescent="0.2">
      <c r="A11" s="138"/>
      <c r="B11" s="178"/>
      <c r="C11" s="140"/>
      <c r="D11" s="187"/>
      <c r="E11" s="210"/>
      <c r="F11" s="143"/>
      <c r="G11" s="144"/>
      <c r="H11" s="145"/>
    </row>
    <row r="12" spans="1:8" ht="18" x14ac:dyDescent="0.2">
      <c r="A12" s="21" t="s">
        <v>1</v>
      </c>
      <c r="B12" s="22" t="s">
        <v>1</v>
      </c>
      <c r="C12" s="158" t="s">
        <v>135</v>
      </c>
      <c r="D12" s="159"/>
      <c r="E12" s="211"/>
      <c r="F12" s="161"/>
      <c r="G12" s="162"/>
      <c r="H12" s="145"/>
    </row>
    <row r="13" spans="1:8" x14ac:dyDescent="0.2">
      <c r="A13" s="188"/>
      <c r="B13" s="27"/>
      <c r="C13" s="1"/>
      <c r="D13" s="35"/>
      <c r="E13" s="171"/>
      <c r="F13" s="212"/>
      <c r="G13" s="25"/>
      <c r="H13" s="124"/>
    </row>
    <row r="14" spans="1:8" ht="25.5" x14ac:dyDescent="0.2">
      <c r="A14" s="188"/>
      <c r="B14" s="27" t="s">
        <v>10</v>
      </c>
      <c r="C14" s="1" t="s">
        <v>130</v>
      </c>
      <c r="D14" s="35" t="s">
        <v>74</v>
      </c>
      <c r="E14" s="171">
        <v>14</v>
      </c>
      <c r="F14" s="212"/>
      <c r="G14" s="25">
        <f>E14*F14</f>
        <v>0</v>
      </c>
      <c r="H14" s="124"/>
    </row>
    <row r="15" spans="1:8" x14ac:dyDescent="0.2">
      <c r="A15" s="188"/>
      <c r="B15" s="27"/>
      <c r="C15" s="1"/>
      <c r="D15" s="35"/>
      <c r="E15" s="171"/>
      <c r="F15" s="212"/>
      <c r="G15" s="25"/>
      <c r="H15" s="124"/>
    </row>
    <row r="16" spans="1:8" ht="25.5" x14ac:dyDescent="0.2">
      <c r="A16" s="188"/>
      <c r="B16" s="27" t="s">
        <v>11</v>
      </c>
      <c r="C16" s="1" t="s">
        <v>194</v>
      </c>
      <c r="D16" s="35" t="s">
        <v>74</v>
      </c>
      <c r="E16" s="171">
        <v>2</v>
      </c>
      <c r="F16" s="212"/>
      <c r="G16" s="25">
        <f>E16*F16</f>
        <v>0</v>
      </c>
      <c r="H16" s="124"/>
    </row>
    <row r="17" spans="1:8" x14ac:dyDescent="0.2">
      <c r="A17" s="188"/>
      <c r="B17" s="27"/>
      <c r="C17" s="1"/>
      <c r="D17" s="35"/>
      <c r="E17" s="171"/>
      <c r="F17" s="212"/>
      <c r="G17" s="25"/>
      <c r="H17" s="124"/>
    </row>
    <row r="18" spans="1:8" ht="25.5" x14ac:dyDescent="0.2">
      <c r="A18" s="188"/>
      <c r="B18" s="27" t="s">
        <v>12</v>
      </c>
      <c r="C18" s="1" t="s">
        <v>131</v>
      </c>
      <c r="D18" s="35" t="s">
        <v>9</v>
      </c>
      <c r="E18" s="171">
        <v>1</v>
      </c>
      <c r="F18" s="212"/>
      <c r="G18" s="25">
        <f t="shared" ref="G18" si="0">E18*F18</f>
        <v>0</v>
      </c>
      <c r="H18" s="124"/>
    </row>
    <row r="19" spans="1:8" x14ac:dyDescent="0.2">
      <c r="A19" s="188"/>
      <c r="B19" s="27"/>
      <c r="C19" s="1"/>
      <c r="D19" s="35"/>
      <c r="E19" s="171"/>
      <c r="F19" s="212"/>
      <c r="G19" s="25"/>
      <c r="H19" s="124"/>
    </row>
    <row r="20" spans="1:8" ht="38.25" x14ac:dyDescent="0.2">
      <c r="A20" s="188"/>
      <c r="B20" s="27" t="s">
        <v>13</v>
      </c>
      <c r="C20" s="1" t="s">
        <v>421</v>
      </c>
      <c r="D20" s="35" t="s">
        <v>9</v>
      </c>
      <c r="E20" s="171">
        <v>1</v>
      </c>
      <c r="F20" s="212"/>
      <c r="G20" s="25">
        <f>E20*F20</f>
        <v>0</v>
      </c>
      <c r="H20" s="124"/>
    </row>
    <row r="21" spans="1:8" x14ac:dyDescent="0.2">
      <c r="A21" s="188"/>
      <c r="B21" s="27"/>
      <c r="C21" s="1"/>
      <c r="D21" s="35"/>
      <c r="E21" s="171"/>
      <c r="F21" s="212"/>
      <c r="G21" s="25"/>
      <c r="H21" s="124"/>
    </row>
    <row r="22" spans="1:8" ht="38.25" x14ac:dyDescent="0.2">
      <c r="A22" s="188"/>
      <c r="B22" s="27" t="s">
        <v>14</v>
      </c>
      <c r="C22" s="1" t="s">
        <v>425</v>
      </c>
      <c r="D22" s="35" t="s">
        <v>17</v>
      </c>
      <c r="E22" s="171">
        <v>5</v>
      </c>
      <c r="F22" s="212"/>
      <c r="G22" s="25">
        <f t="shared" ref="G22" si="1">E22*F22</f>
        <v>0</v>
      </c>
      <c r="H22" s="124"/>
    </row>
    <row r="23" spans="1:8" x14ac:dyDescent="0.2">
      <c r="A23" s="188"/>
      <c r="B23" s="27"/>
      <c r="C23" s="1"/>
      <c r="D23" s="35"/>
      <c r="E23" s="171"/>
      <c r="F23" s="212"/>
      <c r="G23" s="25"/>
      <c r="H23" s="124"/>
    </row>
    <row r="24" spans="1:8" ht="38.25" x14ac:dyDescent="0.2">
      <c r="A24" s="188"/>
      <c r="B24" s="27" t="s">
        <v>18</v>
      </c>
      <c r="C24" s="1" t="s">
        <v>426</v>
      </c>
      <c r="D24" s="35" t="s">
        <v>17</v>
      </c>
      <c r="E24" s="171">
        <v>5</v>
      </c>
      <c r="F24" s="212"/>
      <c r="G24" s="25">
        <f t="shared" ref="G24" si="2">E24*F24</f>
        <v>0</v>
      </c>
      <c r="H24" s="124"/>
    </row>
    <row r="25" spans="1:8" x14ac:dyDescent="0.2">
      <c r="A25" s="188"/>
      <c r="B25" s="27"/>
      <c r="C25" s="1"/>
      <c r="D25" s="35"/>
      <c r="E25" s="171"/>
      <c r="F25" s="212"/>
      <c r="G25" s="25"/>
      <c r="H25" s="124"/>
    </row>
    <row r="26" spans="1:8" ht="41.25" customHeight="1" x14ac:dyDescent="0.2">
      <c r="A26" s="188"/>
      <c r="B26" s="27" t="s">
        <v>19</v>
      </c>
      <c r="C26" s="1" t="s">
        <v>427</v>
      </c>
      <c r="D26" s="35" t="s">
        <v>17</v>
      </c>
      <c r="E26" s="171">
        <v>30</v>
      </c>
      <c r="F26" s="29"/>
      <c r="G26" s="25">
        <f t="shared" ref="G26" si="3">E26*F26</f>
        <v>0</v>
      </c>
      <c r="H26" s="124"/>
    </row>
    <row r="27" spans="1:8" x14ac:dyDescent="0.2">
      <c r="A27" s="188"/>
      <c r="B27" s="27"/>
      <c r="C27" s="1"/>
      <c r="D27" s="35"/>
      <c r="E27" s="171"/>
      <c r="F27" s="212"/>
      <c r="G27" s="25"/>
      <c r="H27" s="124"/>
    </row>
    <row r="28" spans="1:8" ht="25.5" x14ac:dyDescent="0.2">
      <c r="A28" s="188"/>
      <c r="B28" s="27" t="s">
        <v>24</v>
      </c>
      <c r="C28" s="1" t="s">
        <v>428</v>
      </c>
      <c r="D28" s="35" t="s">
        <v>23</v>
      </c>
      <c r="E28" s="171">
        <v>12</v>
      </c>
      <c r="F28" s="212"/>
      <c r="G28" s="25">
        <f>E28*F28</f>
        <v>0</v>
      </c>
      <c r="H28" s="124"/>
    </row>
    <row r="29" spans="1:8" x14ac:dyDescent="0.2">
      <c r="A29" s="188"/>
      <c r="B29" s="27"/>
      <c r="C29" s="1"/>
      <c r="D29" s="35"/>
      <c r="E29" s="171"/>
      <c r="F29" s="212"/>
      <c r="G29" s="25"/>
      <c r="H29" s="124"/>
    </row>
    <row r="30" spans="1:8" ht="25.5" x14ac:dyDescent="0.2">
      <c r="A30" s="188"/>
      <c r="B30" s="27" t="s">
        <v>46</v>
      </c>
      <c r="C30" s="1" t="s">
        <v>429</v>
      </c>
      <c r="D30" s="35" t="s">
        <v>17</v>
      </c>
      <c r="E30" s="171">
        <v>5</v>
      </c>
      <c r="F30" s="212"/>
      <c r="G30" s="25">
        <f t="shared" ref="G30" si="4">E30*F30</f>
        <v>0</v>
      </c>
      <c r="H30" s="124"/>
    </row>
    <row r="31" spans="1:8" x14ac:dyDescent="0.2">
      <c r="A31" s="188"/>
      <c r="B31" s="27"/>
      <c r="C31" s="1"/>
      <c r="D31" s="35"/>
      <c r="E31" s="171"/>
      <c r="F31" s="212"/>
      <c r="G31" s="25"/>
      <c r="H31" s="124"/>
    </row>
    <row r="32" spans="1:8" ht="28.5" customHeight="1" x14ac:dyDescent="0.2">
      <c r="A32" s="188"/>
      <c r="B32" s="27" t="s">
        <v>47</v>
      </c>
      <c r="C32" s="1" t="s">
        <v>430</v>
      </c>
      <c r="D32" s="35" t="s">
        <v>23</v>
      </c>
      <c r="E32" s="171">
        <v>3</v>
      </c>
      <c r="F32" s="212"/>
      <c r="G32" s="25">
        <f>E32*F32</f>
        <v>0</v>
      </c>
      <c r="H32" s="124"/>
    </row>
    <row r="33" spans="1:8" x14ac:dyDescent="0.2">
      <c r="A33" s="188"/>
      <c r="B33" s="27"/>
      <c r="C33" s="1"/>
      <c r="D33" s="35"/>
      <c r="E33" s="171"/>
      <c r="F33" s="212"/>
      <c r="G33" s="25"/>
      <c r="H33" s="124"/>
    </row>
    <row r="34" spans="1:8" ht="38.25" x14ac:dyDescent="0.2">
      <c r="A34" s="188"/>
      <c r="B34" s="27" t="s">
        <v>48</v>
      </c>
      <c r="C34" s="1" t="s">
        <v>132</v>
      </c>
      <c r="D34" s="35" t="s">
        <v>23</v>
      </c>
      <c r="E34" s="171">
        <v>20</v>
      </c>
      <c r="F34" s="212"/>
      <c r="G34" s="25">
        <f t="shared" ref="G34:G36" si="5">E34*F34</f>
        <v>0</v>
      </c>
      <c r="H34" s="124"/>
    </row>
    <row r="35" spans="1:8" x14ac:dyDescent="0.2">
      <c r="A35" s="188"/>
      <c r="B35" s="27"/>
      <c r="C35" s="1"/>
      <c r="D35" s="35"/>
      <c r="E35" s="171"/>
      <c r="F35" s="212"/>
      <c r="G35" s="25"/>
      <c r="H35" s="124"/>
    </row>
    <row r="36" spans="1:8" x14ac:dyDescent="0.2">
      <c r="A36" s="188"/>
      <c r="B36" s="27" t="s">
        <v>58</v>
      </c>
      <c r="C36" s="1" t="s">
        <v>454</v>
      </c>
      <c r="D36" s="35" t="s">
        <v>23</v>
      </c>
      <c r="E36" s="171">
        <v>30</v>
      </c>
      <c r="F36" s="212"/>
      <c r="G36" s="25">
        <f t="shared" si="5"/>
        <v>0</v>
      </c>
      <c r="H36" s="124"/>
    </row>
    <row r="37" spans="1:8" x14ac:dyDescent="0.2">
      <c r="A37" s="188"/>
      <c r="B37" s="27"/>
      <c r="C37" s="1"/>
      <c r="D37" s="35"/>
      <c r="E37" s="171"/>
      <c r="F37" s="212"/>
      <c r="G37" s="25"/>
      <c r="H37" s="124"/>
    </row>
    <row r="38" spans="1:8" ht="30" customHeight="1" x14ac:dyDescent="0.2">
      <c r="A38" s="188"/>
      <c r="B38" s="27" t="s">
        <v>68</v>
      </c>
      <c r="C38" s="1" t="s">
        <v>142</v>
      </c>
      <c r="D38" s="35" t="s">
        <v>74</v>
      </c>
      <c r="E38" s="171">
        <v>5</v>
      </c>
      <c r="F38" s="212"/>
      <c r="G38" s="25">
        <f>E38*F38</f>
        <v>0</v>
      </c>
      <c r="H38" s="124"/>
    </row>
    <row r="39" spans="1:8" x14ac:dyDescent="0.2">
      <c r="A39" s="188"/>
      <c r="B39" s="27"/>
      <c r="C39" s="1"/>
      <c r="D39" s="35"/>
      <c r="E39" s="171"/>
      <c r="F39" s="212"/>
      <c r="G39" s="25"/>
      <c r="H39" s="124"/>
    </row>
    <row r="40" spans="1:8" ht="25.5" x14ac:dyDescent="0.2">
      <c r="A40" s="188"/>
      <c r="B40" s="27" t="s">
        <v>69</v>
      </c>
      <c r="C40" s="1" t="s">
        <v>133</v>
      </c>
      <c r="D40" s="35" t="s">
        <v>9</v>
      </c>
      <c r="E40" s="171">
        <v>1</v>
      </c>
      <c r="F40" s="212"/>
      <c r="G40" s="25">
        <f t="shared" ref="G40" si="6">E40*F40</f>
        <v>0</v>
      </c>
      <c r="H40" s="124"/>
    </row>
    <row r="41" spans="1:8" x14ac:dyDescent="0.2">
      <c r="A41" s="188"/>
      <c r="B41" s="27"/>
      <c r="C41" s="1"/>
      <c r="D41" s="35"/>
      <c r="E41" s="171"/>
      <c r="F41" s="212"/>
      <c r="G41" s="25"/>
      <c r="H41" s="124"/>
    </row>
    <row r="42" spans="1:8" ht="25.5" x14ac:dyDescent="0.2">
      <c r="A42" s="188"/>
      <c r="B42" s="27" t="s">
        <v>70</v>
      </c>
      <c r="C42" s="1" t="s">
        <v>268</v>
      </c>
      <c r="D42" s="35" t="s">
        <v>23</v>
      </c>
      <c r="E42" s="171">
        <v>40</v>
      </c>
      <c r="F42" s="212"/>
      <c r="G42" s="25">
        <f t="shared" ref="G42" si="7">E42*F42</f>
        <v>0</v>
      </c>
      <c r="H42" s="124"/>
    </row>
    <row r="43" spans="1:8" x14ac:dyDescent="0.2">
      <c r="A43" s="188"/>
      <c r="B43" s="27"/>
      <c r="C43" s="1"/>
      <c r="D43" s="35"/>
      <c r="E43" s="171"/>
      <c r="F43" s="212"/>
      <c r="G43" s="25"/>
      <c r="H43" s="124"/>
    </row>
    <row r="44" spans="1:8" ht="25.5" x14ac:dyDescent="0.2">
      <c r="A44" s="188"/>
      <c r="B44" s="27" t="s">
        <v>71</v>
      </c>
      <c r="C44" s="1" t="s">
        <v>144</v>
      </c>
      <c r="D44" s="35" t="s">
        <v>23</v>
      </c>
      <c r="E44" s="171">
        <v>140</v>
      </c>
      <c r="F44" s="212"/>
      <c r="G44" s="25">
        <f t="shared" ref="G44" si="8">E44*F44</f>
        <v>0</v>
      </c>
      <c r="H44" s="124"/>
    </row>
    <row r="45" spans="1:8" x14ac:dyDescent="0.2">
      <c r="A45" s="188"/>
      <c r="B45" s="27"/>
      <c r="C45" s="1"/>
      <c r="D45" s="35"/>
      <c r="E45" s="171"/>
      <c r="F45" s="212"/>
      <c r="G45" s="25"/>
      <c r="H45" s="124"/>
    </row>
    <row r="46" spans="1:8" ht="16.5" customHeight="1" x14ac:dyDescent="0.2">
      <c r="A46" s="188"/>
      <c r="B46" s="27" t="s">
        <v>72</v>
      </c>
      <c r="C46" s="213" t="s">
        <v>143</v>
      </c>
      <c r="D46" s="35" t="s">
        <v>9</v>
      </c>
      <c r="E46" s="171">
        <v>1</v>
      </c>
      <c r="F46" s="212"/>
      <c r="G46" s="25">
        <f t="shared" ref="G46" si="9">E46*F46</f>
        <v>0</v>
      </c>
      <c r="H46" s="124"/>
    </row>
    <row r="47" spans="1:8" x14ac:dyDescent="0.2">
      <c r="A47" s="188"/>
      <c r="B47" s="27"/>
      <c r="C47" s="1"/>
      <c r="D47" s="35"/>
      <c r="E47" s="171"/>
      <c r="F47" s="212"/>
      <c r="G47" s="25"/>
      <c r="H47" s="124"/>
    </row>
    <row r="48" spans="1:8" ht="38.25" x14ac:dyDescent="0.2">
      <c r="A48" s="188"/>
      <c r="B48" s="27" t="s">
        <v>73</v>
      </c>
      <c r="C48" s="1" t="s">
        <v>134</v>
      </c>
      <c r="D48" s="35" t="s">
        <v>9</v>
      </c>
      <c r="E48" s="171">
        <v>1</v>
      </c>
      <c r="F48" s="212"/>
      <c r="G48" s="25">
        <f t="shared" ref="G48" si="10">E48*F48</f>
        <v>0</v>
      </c>
      <c r="H48" s="124"/>
    </row>
    <row r="49" spans="1:8" x14ac:dyDescent="0.2">
      <c r="A49" s="188"/>
      <c r="B49" s="27"/>
      <c r="C49" s="1"/>
      <c r="D49" s="35"/>
      <c r="E49" s="171"/>
      <c r="F49" s="212"/>
      <c r="G49" s="25"/>
      <c r="H49" s="124"/>
    </row>
    <row r="50" spans="1:8" x14ac:dyDescent="0.2">
      <c r="A50" s="188"/>
      <c r="B50" s="27" t="s">
        <v>455</v>
      </c>
      <c r="C50" s="1" t="s">
        <v>136</v>
      </c>
      <c r="D50" s="35" t="s">
        <v>137</v>
      </c>
      <c r="E50" s="171">
        <v>5</v>
      </c>
      <c r="F50" s="212"/>
      <c r="G50" s="25">
        <f>SUM(G14:G48)*0.05</f>
        <v>0</v>
      </c>
      <c r="H50" s="124"/>
    </row>
    <row r="51" spans="1:8" ht="13.5" thickBot="1" x14ac:dyDescent="0.25">
      <c r="A51" s="188"/>
      <c r="B51" s="27"/>
      <c r="C51" s="1"/>
      <c r="D51" s="35"/>
      <c r="E51" s="171"/>
      <c r="F51" s="212"/>
      <c r="G51" s="25"/>
      <c r="H51" s="124"/>
    </row>
    <row r="52" spans="1:8" ht="23.25" customHeight="1" thickBot="1" x14ac:dyDescent="0.3">
      <c r="A52" s="264" t="s">
        <v>138</v>
      </c>
      <c r="B52" s="265"/>
      <c r="C52" s="265"/>
      <c r="D52" s="265"/>
      <c r="E52" s="265"/>
      <c r="F52" s="266"/>
      <c r="G52" s="152">
        <f>SUM(G13:G51)</f>
        <v>0</v>
      </c>
      <c r="H52" s="124"/>
    </row>
    <row r="53" spans="1:8" x14ac:dyDescent="0.2">
      <c r="A53" s="188"/>
      <c r="B53" s="27"/>
      <c r="C53" s="1"/>
      <c r="D53" s="35"/>
      <c r="E53" s="171"/>
      <c r="F53" s="212"/>
      <c r="G53" s="25"/>
      <c r="H53" s="124"/>
    </row>
    <row r="54" spans="1:8" ht="18.75" customHeight="1" x14ac:dyDescent="0.2">
      <c r="A54" s="21" t="s">
        <v>1</v>
      </c>
      <c r="B54" s="22" t="s">
        <v>8</v>
      </c>
      <c r="C54" s="158" t="s">
        <v>139</v>
      </c>
      <c r="D54" s="35"/>
      <c r="E54" s="171"/>
      <c r="F54" s="212"/>
      <c r="G54" s="25"/>
      <c r="H54" s="124"/>
    </row>
    <row r="55" spans="1:8" x14ac:dyDescent="0.2">
      <c r="A55" s="188"/>
      <c r="B55" s="27"/>
      <c r="C55" s="1"/>
      <c r="D55" s="35"/>
      <c r="E55" s="171"/>
      <c r="F55" s="212"/>
      <c r="G55" s="25"/>
      <c r="H55" s="124"/>
    </row>
    <row r="56" spans="1:8" ht="54.75" customHeight="1" x14ac:dyDescent="0.2">
      <c r="A56" s="188"/>
      <c r="B56" s="27" t="s">
        <v>15</v>
      </c>
      <c r="C56" s="1" t="s">
        <v>431</v>
      </c>
      <c r="D56" s="35" t="s">
        <v>9</v>
      </c>
      <c r="E56" s="171">
        <v>1</v>
      </c>
      <c r="F56" s="212"/>
      <c r="G56" s="25">
        <f t="shared" ref="G56" si="11">E56*F56</f>
        <v>0</v>
      </c>
      <c r="H56" s="124"/>
    </row>
    <row r="57" spans="1:8" x14ac:dyDescent="0.2">
      <c r="A57" s="188"/>
      <c r="B57" s="27"/>
      <c r="C57" s="1"/>
      <c r="D57" s="35"/>
      <c r="E57" s="171"/>
      <c r="F57" s="212"/>
      <c r="G57" s="25"/>
      <c r="H57" s="124"/>
    </row>
    <row r="58" spans="1:8" ht="25.5" x14ac:dyDescent="0.2">
      <c r="A58" s="188"/>
      <c r="B58" s="27" t="s">
        <v>49</v>
      </c>
      <c r="C58" s="1" t="s">
        <v>432</v>
      </c>
      <c r="D58" s="35" t="s">
        <v>9</v>
      </c>
      <c r="E58" s="171">
        <v>1</v>
      </c>
      <c r="F58" s="212"/>
      <c r="G58" s="25">
        <f>E58*F58</f>
        <v>0</v>
      </c>
      <c r="H58" s="124"/>
    </row>
    <row r="59" spans="1:8" x14ac:dyDescent="0.2">
      <c r="A59" s="188"/>
      <c r="B59" s="27"/>
      <c r="C59" s="1"/>
      <c r="D59" s="35"/>
      <c r="E59" s="171"/>
      <c r="F59" s="212"/>
      <c r="G59" s="25"/>
      <c r="H59" s="124"/>
    </row>
    <row r="60" spans="1:8" ht="52.5" x14ac:dyDescent="0.2">
      <c r="A60" s="188"/>
      <c r="B60" s="27" t="s">
        <v>50</v>
      </c>
      <c r="C60" s="1" t="s">
        <v>433</v>
      </c>
      <c r="D60" s="35" t="s">
        <v>23</v>
      </c>
      <c r="E60" s="171">
        <v>45</v>
      </c>
      <c r="F60" s="212"/>
      <c r="G60" s="25">
        <f t="shared" ref="G60" si="12">E60*F60</f>
        <v>0</v>
      </c>
      <c r="H60" s="124"/>
    </row>
    <row r="61" spans="1:8" x14ac:dyDescent="0.2">
      <c r="A61" s="188"/>
      <c r="B61" s="27"/>
      <c r="C61" s="1"/>
      <c r="D61" s="35"/>
      <c r="E61" s="171"/>
      <c r="F61" s="212"/>
      <c r="G61" s="25"/>
      <c r="H61" s="124"/>
    </row>
    <row r="62" spans="1:8" ht="25.5" x14ac:dyDescent="0.2">
      <c r="A62" s="188"/>
      <c r="B62" s="27" t="s">
        <v>51</v>
      </c>
      <c r="C62" s="1" t="s">
        <v>434</v>
      </c>
      <c r="D62" s="35" t="s">
        <v>9</v>
      </c>
      <c r="E62" s="171">
        <v>1</v>
      </c>
      <c r="F62" s="212"/>
      <c r="G62" s="25">
        <f>E62*F62</f>
        <v>0</v>
      </c>
      <c r="H62" s="124"/>
    </row>
    <row r="63" spans="1:8" x14ac:dyDescent="0.2">
      <c r="A63" s="188"/>
      <c r="B63" s="27"/>
      <c r="C63" s="1"/>
      <c r="D63" s="35"/>
      <c r="E63" s="171"/>
      <c r="F63" s="212"/>
      <c r="G63" s="25"/>
      <c r="H63" s="124"/>
    </row>
    <row r="64" spans="1:8" ht="42.75" customHeight="1" x14ac:dyDescent="0.2">
      <c r="A64" s="188"/>
      <c r="B64" s="27" t="s">
        <v>52</v>
      </c>
      <c r="C64" s="1" t="s">
        <v>456</v>
      </c>
      <c r="D64" s="35" t="s">
        <v>16</v>
      </c>
      <c r="E64" s="171">
        <v>3</v>
      </c>
      <c r="F64" s="212"/>
      <c r="G64" s="25">
        <f t="shared" ref="G64" si="13">E64*F64</f>
        <v>0</v>
      </c>
      <c r="H64" s="124"/>
    </row>
    <row r="65" spans="1:8" x14ac:dyDescent="0.2">
      <c r="A65" s="188"/>
      <c r="B65" s="27"/>
      <c r="C65" s="1"/>
      <c r="D65" s="35"/>
      <c r="E65" s="171"/>
      <c r="F65" s="212"/>
      <c r="G65" s="25"/>
      <c r="H65" s="124"/>
    </row>
    <row r="66" spans="1:8" ht="38.25" x14ac:dyDescent="0.2">
      <c r="A66" s="188"/>
      <c r="B66" s="27" t="s">
        <v>53</v>
      </c>
      <c r="C66" s="1" t="s">
        <v>435</v>
      </c>
      <c r="D66" s="35" t="s">
        <v>9</v>
      </c>
      <c r="E66" s="171">
        <v>1</v>
      </c>
      <c r="F66" s="212"/>
      <c r="G66" s="25">
        <f t="shared" ref="G66" si="14">E66*F66</f>
        <v>0</v>
      </c>
      <c r="H66" s="124"/>
    </row>
    <row r="67" spans="1:8" x14ac:dyDescent="0.2">
      <c r="A67" s="188"/>
      <c r="B67" s="27"/>
      <c r="C67" s="1"/>
      <c r="D67" s="35"/>
      <c r="E67" s="171"/>
      <c r="F67" s="212"/>
      <c r="G67" s="25"/>
      <c r="H67" s="124"/>
    </row>
    <row r="68" spans="1:8" x14ac:dyDescent="0.2">
      <c r="A68" s="188"/>
      <c r="B68" s="27" t="s">
        <v>54</v>
      </c>
      <c r="C68" s="1" t="s">
        <v>140</v>
      </c>
      <c r="D68" s="35" t="s">
        <v>16</v>
      </c>
      <c r="E68" s="171">
        <v>2</v>
      </c>
      <c r="F68" s="212"/>
      <c r="G68" s="25">
        <f>E68*F68</f>
        <v>0</v>
      </c>
      <c r="H68" s="124"/>
    </row>
    <row r="69" spans="1:8" x14ac:dyDescent="0.2">
      <c r="A69" s="188"/>
      <c r="B69" s="27"/>
      <c r="C69" s="1"/>
      <c r="D69" s="35"/>
      <c r="E69" s="171"/>
      <c r="F69" s="212"/>
      <c r="G69" s="25"/>
      <c r="H69" s="124"/>
    </row>
    <row r="70" spans="1:8" ht="30.75" customHeight="1" x14ac:dyDescent="0.2">
      <c r="A70" s="188"/>
      <c r="B70" s="27" t="s">
        <v>55</v>
      </c>
      <c r="C70" s="1" t="s">
        <v>403</v>
      </c>
      <c r="D70" s="35" t="s">
        <v>9</v>
      </c>
      <c r="E70" s="171">
        <v>2</v>
      </c>
      <c r="F70" s="212"/>
      <c r="G70" s="25">
        <f t="shared" ref="G70" si="15">E70*F70</f>
        <v>0</v>
      </c>
      <c r="H70" s="124"/>
    </row>
    <row r="71" spans="1:8" x14ac:dyDescent="0.2">
      <c r="A71" s="188"/>
      <c r="B71" s="27"/>
      <c r="C71" s="1"/>
      <c r="D71" s="35"/>
      <c r="E71" s="171"/>
      <c r="F71" s="212"/>
      <c r="G71" s="25"/>
      <c r="H71" s="124"/>
    </row>
    <row r="72" spans="1:8" ht="38.25" x14ac:dyDescent="0.2">
      <c r="A72" s="188"/>
      <c r="B72" s="27" t="s">
        <v>65</v>
      </c>
      <c r="C72" s="1" t="s">
        <v>436</v>
      </c>
      <c r="D72" s="35" t="s">
        <v>9</v>
      </c>
      <c r="E72" s="171">
        <v>1</v>
      </c>
      <c r="F72" s="212"/>
      <c r="G72" s="25">
        <f t="shared" ref="G72" si="16">E72*F72</f>
        <v>0</v>
      </c>
      <c r="H72" s="124"/>
    </row>
    <row r="73" spans="1:8" x14ac:dyDescent="0.2">
      <c r="A73" s="188"/>
      <c r="B73" s="27"/>
      <c r="C73" s="1"/>
      <c r="D73" s="35"/>
      <c r="E73" s="171"/>
      <c r="F73" s="212"/>
      <c r="G73" s="25"/>
      <c r="H73" s="124"/>
    </row>
    <row r="74" spans="1:8" ht="38.25" x14ac:dyDescent="0.2">
      <c r="A74" s="188"/>
      <c r="B74" s="27" t="s">
        <v>66</v>
      </c>
      <c r="C74" s="1" t="s">
        <v>459</v>
      </c>
      <c r="D74" s="35" t="s">
        <v>9</v>
      </c>
      <c r="E74" s="171">
        <v>1</v>
      </c>
      <c r="F74" s="212"/>
      <c r="G74" s="25">
        <f t="shared" ref="G74" si="17">E74*F74</f>
        <v>0</v>
      </c>
      <c r="H74" s="124"/>
    </row>
    <row r="75" spans="1:8" x14ac:dyDescent="0.2">
      <c r="A75" s="188"/>
      <c r="B75" s="27"/>
      <c r="C75" s="1"/>
      <c r="D75" s="35"/>
      <c r="E75" s="171"/>
      <c r="F75" s="212"/>
      <c r="G75" s="25"/>
      <c r="H75" s="124"/>
    </row>
    <row r="76" spans="1:8" x14ac:dyDescent="0.2">
      <c r="A76" s="188"/>
      <c r="B76" s="27" t="s">
        <v>67</v>
      </c>
      <c r="C76" s="1" t="s">
        <v>437</v>
      </c>
      <c r="D76" s="35" t="s">
        <v>137</v>
      </c>
      <c r="E76" s="171">
        <v>5</v>
      </c>
      <c r="F76" s="212"/>
      <c r="G76" s="25">
        <f>SUM(G55:G75)*0.05</f>
        <v>0</v>
      </c>
      <c r="H76" s="124"/>
    </row>
    <row r="77" spans="1:8" ht="13.5" thickBot="1" x14ac:dyDescent="0.25">
      <c r="A77" s="188"/>
      <c r="B77" s="27"/>
      <c r="C77" s="1"/>
      <c r="D77" s="35"/>
      <c r="E77" s="171"/>
      <c r="F77" s="212"/>
      <c r="G77" s="25"/>
      <c r="H77" s="124"/>
    </row>
    <row r="78" spans="1:8" ht="18.75" thickBot="1" x14ac:dyDescent="0.3">
      <c r="A78" s="264" t="s">
        <v>141</v>
      </c>
      <c r="B78" s="265"/>
      <c r="C78" s="265"/>
      <c r="D78" s="265"/>
      <c r="E78" s="265"/>
      <c r="F78" s="266"/>
      <c r="G78" s="152">
        <f>SUM(G55:G77)</f>
        <v>0</v>
      </c>
      <c r="H78" s="124"/>
    </row>
    <row r="79" spans="1:8" ht="18.75" customHeight="1" thickBot="1" x14ac:dyDescent="0.3">
      <c r="A79" s="214"/>
      <c r="B79" s="215"/>
      <c r="C79" s="216"/>
      <c r="D79" s="215"/>
      <c r="E79" s="216"/>
      <c r="F79" s="216"/>
      <c r="G79" s="217"/>
      <c r="H79" s="145"/>
    </row>
    <row r="80" spans="1:8" ht="22.5" customHeight="1" thickBot="1" x14ac:dyDescent="0.3">
      <c r="A80" s="260" t="s">
        <v>145</v>
      </c>
      <c r="B80" s="261"/>
      <c r="C80" s="261"/>
      <c r="D80" s="261"/>
      <c r="E80" s="261"/>
      <c r="F80" s="261"/>
      <c r="G80" s="218">
        <f>G52+G78</f>
        <v>0</v>
      </c>
    </row>
    <row r="85" spans="1:13" x14ac:dyDescent="0.2">
      <c r="I85" s="121"/>
    </row>
    <row r="86" spans="1:13" x14ac:dyDescent="0.2">
      <c r="I86" s="121"/>
    </row>
    <row r="87" spans="1:13" x14ac:dyDescent="0.2">
      <c r="I87" s="121"/>
      <c r="M87" s="219"/>
    </row>
    <row r="88" spans="1:13" x14ac:dyDescent="0.2">
      <c r="I88" s="121"/>
    </row>
    <row r="89" spans="1:13" x14ac:dyDescent="0.2">
      <c r="I89" s="121"/>
    </row>
    <row r="90" spans="1:13" x14ac:dyDescent="0.2">
      <c r="I90" s="121"/>
    </row>
    <row r="91" spans="1:13" x14ac:dyDescent="0.2">
      <c r="I91" s="121"/>
    </row>
    <row r="92" spans="1:13" x14ac:dyDescent="0.2">
      <c r="I92" s="121"/>
    </row>
    <row r="93" spans="1:13" x14ac:dyDescent="0.2">
      <c r="I93" s="121"/>
    </row>
    <row r="94" spans="1:13" x14ac:dyDescent="0.2">
      <c r="I94" s="121"/>
    </row>
    <row r="95" spans="1:13" x14ac:dyDescent="0.2">
      <c r="I95" s="121"/>
    </row>
    <row r="96" spans="1:13" x14ac:dyDescent="0.2">
      <c r="A96" s="125"/>
      <c r="B96" s="125"/>
      <c r="C96" s="125"/>
      <c r="D96" s="125"/>
      <c r="E96" s="125"/>
      <c r="F96" s="125"/>
      <c r="G96" s="125"/>
      <c r="H96" s="125"/>
      <c r="I96" s="121"/>
    </row>
  </sheetData>
  <sheetProtection selectLockedCells="1"/>
  <mergeCells count="11">
    <mergeCell ref="A80:F80"/>
    <mergeCell ref="C9:C10"/>
    <mergeCell ref="D9:D10"/>
    <mergeCell ref="A52:F52"/>
    <mergeCell ref="A78:F78"/>
    <mergeCell ref="B5:G5"/>
    <mergeCell ref="B7:G7"/>
    <mergeCell ref="A9:B10"/>
    <mergeCell ref="E9:E10"/>
    <mergeCell ref="F9:F10"/>
    <mergeCell ref="G9:G10"/>
  </mergeCells>
  <phoneticPr fontId="1" type="noConversion"/>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rowBreaks count="1" manualBreakCount="1">
    <brk id="52" max="16383" man="1"/>
  </rowBreaks>
  <ignoredErrors>
    <ignoredError sqref="B38:B50"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0"/>
  <sheetViews>
    <sheetView view="pageBreakPreview" zoomScaleNormal="70" zoomScaleSheetLayoutView="100" workbookViewId="0">
      <pane ySplit="10" topLeftCell="A188" activePane="bottomLeft" state="frozen"/>
      <selection sqref="A1:XFD1048576"/>
      <selection pane="bottomLeft" activeCell="C140" sqref="C140"/>
    </sheetView>
  </sheetViews>
  <sheetFormatPr defaultRowHeight="12.75" x14ac:dyDescent="0.2"/>
  <cols>
    <col min="1" max="1" width="6.7109375" style="121"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16384" width="9.140625" style="125"/>
  </cols>
  <sheetData>
    <row r="1" spans="1:8" x14ac:dyDescent="0.2">
      <c r="A1" s="125"/>
      <c r="H1" s="124"/>
    </row>
    <row r="2" spans="1:8" x14ac:dyDescent="0.2">
      <c r="A2" s="125"/>
      <c r="H2" s="124"/>
    </row>
    <row r="3" spans="1:8" x14ac:dyDescent="0.2">
      <c r="A3" s="126"/>
      <c r="H3" s="124"/>
    </row>
    <row r="4" spans="1:8" ht="9" customHeight="1" x14ac:dyDescent="0.2">
      <c r="A4" s="125"/>
      <c r="B4" s="127"/>
      <c r="C4" s="128"/>
      <c r="D4" s="129"/>
      <c r="E4" s="130"/>
      <c r="F4" s="130"/>
      <c r="G4" s="130"/>
      <c r="H4" s="124"/>
    </row>
    <row r="5" spans="1:8" ht="24" customHeight="1" x14ac:dyDescent="0.3">
      <c r="A5" s="131" t="s">
        <v>8</v>
      </c>
      <c r="B5" s="250" t="s">
        <v>178</v>
      </c>
      <c r="C5" s="250"/>
      <c r="D5" s="250"/>
      <c r="E5" s="250"/>
      <c r="F5" s="250"/>
      <c r="G5" s="250"/>
      <c r="H5" s="124"/>
    </row>
    <row r="6" spans="1:8" ht="3" customHeight="1" x14ac:dyDescent="0.3">
      <c r="A6" s="131"/>
      <c r="B6" s="132"/>
      <c r="C6" s="132"/>
      <c r="D6" s="132"/>
      <c r="E6" s="132"/>
      <c r="F6" s="132"/>
      <c r="G6" s="132"/>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8" x14ac:dyDescent="0.2">
      <c r="A11" s="138"/>
      <c r="B11" s="178"/>
      <c r="C11" s="140"/>
      <c r="D11" s="187"/>
      <c r="E11" s="142"/>
      <c r="F11" s="143"/>
      <c r="G11" s="144"/>
      <c r="H11" s="145"/>
    </row>
    <row r="12" spans="1:8" ht="18" x14ac:dyDescent="0.2">
      <c r="A12" s="21" t="s">
        <v>8</v>
      </c>
      <c r="B12" s="22" t="s">
        <v>1</v>
      </c>
      <c r="C12" s="158" t="s">
        <v>146</v>
      </c>
      <c r="D12" s="159"/>
      <c r="E12" s="160"/>
      <c r="F12" s="161"/>
      <c r="G12" s="162"/>
      <c r="H12" s="145"/>
    </row>
    <row r="13" spans="1:8" x14ac:dyDescent="0.2">
      <c r="A13" s="188"/>
      <c r="B13" s="27"/>
      <c r="C13" s="1"/>
      <c r="D13" s="35"/>
      <c r="E13" s="149"/>
      <c r="F13" s="29"/>
      <c r="G13" s="151"/>
      <c r="H13" s="124"/>
    </row>
    <row r="14" spans="1:8" ht="25.5" x14ac:dyDescent="0.2">
      <c r="A14" s="188"/>
      <c r="B14" s="27" t="s">
        <v>10</v>
      </c>
      <c r="C14" s="1" t="s">
        <v>147</v>
      </c>
      <c r="D14" s="35" t="s">
        <v>9</v>
      </c>
      <c r="E14" s="171">
        <v>1</v>
      </c>
      <c r="F14" s="29"/>
      <c r="G14" s="25">
        <f>E14*F14</f>
        <v>0</v>
      </c>
      <c r="H14" s="124"/>
    </row>
    <row r="15" spans="1:8" x14ac:dyDescent="0.2">
      <c r="A15" s="188"/>
      <c r="B15" s="27"/>
      <c r="C15" s="1"/>
      <c r="D15" s="35"/>
      <c r="E15" s="171"/>
      <c r="F15" s="29"/>
      <c r="G15" s="25"/>
      <c r="H15" s="124"/>
    </row>
    <row r="16" spans="1:8" ht="25.5" x14ac:dyDescent="0.2">
      <c r="A16" s="188"/>
      <c r="B16" s="27" t="s">
        <v>11</v>
      </c>
      <c r="C16" s="1" t="s">
        <v>148</v>
      </c>
      <c r="D16" s="35" t="s">
        <v>9</v>
      </c>
      <c r="E16" s="171">
        <v>1</v>
      </c>
      <c r="F16" s="29"/>
      <c r="G16" s="25">
        <f t="shared" ref="G16" si="0">E16*F16</f>
        <v>0</v>
      </c>
      <c r="H16" s="124"/>
    </row>
    <row r="17" spans="1:8" x14ac:dyDescent="0.2">
      <c r="A17" s="188"/>
      <c r="B17" s="27"/>
      <c r="C17" s="1"/>
      <c r="D17" s="35"/>
      <c r="E17" s="171"/>
      <c r="F17" s="29"/>
      <c r="G17" s="25"/>
      <c r="H17" s="124"/>
    </row>
    <row r="18" spans="1:8" x14ac:dyDescent="0.2">
      <c r="A18" s="188"/>
      <c r="B18" s="27" t="s">
        <v>12</v>
      </c>
      <c r="C18" s="1" t="s">
        <v>149</v>
      </c>
      <c r="D18" s="35" t="s">
        <v>9</v>
      </c>
      <c r="E18" s="171">
        <v>1</v>
      </c>
      <c r="F18" s="29"/>
      <c r="G18" s="25">
        <f t="shared" ref="G18" si="1">E18*F18</f>
        <v>0</v>
      </c>
      <c r="H18" s="124"/>
    </row>
    <row r="19" spans="1:8" x14ac:dyDescent="0.2">
      <c r="A19" s="188"/>
      <c r="B19" s="27"/>
      <c r="C19" s="1"/>
      <c r="D19" s="35"/>
      <c r="E19" s="171"/>
      <c r="F19" s="29"/>
      <c r="G19" s="25"/>
      <c r="H19" s="124"/>
    </row>
    <row r="20" spans="1:8" ht="18.75" customHeight="1" x14ac:dyDescent="0.2">
      <c r="A20" s="188"/>
      <c r="B20" s="27" t="s">
        <v>13</v>
      </c>
      <c r="C20" s="1" t="s">
        <v>150</v>
      </c>
      <c r="D20" s="35" t="s">
        <v>9</v>
      </c>
      <c r="E20" s="171">
        <v>1</v>
      </c>
      <c r="F20" s="29"/>
      <c r="G20" s="25">
        <f t="shared" ref="G20" si="2">E20*F20</f>
        <v>0</v>
      </c>
      <c r="H20" s="124"/>
    </row>
    <row r="21" spans="1:8" x14ac:dyDescent="0.2">
      <c r="A21" s="188"/>
      <c r="B21" s="27"/>
      <c r="C21" s="1"/>
      <c r="D21" s="35"/>
      <c r="E21" s="171"/>
      <c r="F21" s="29"/>
      <c r="G21" s="25"/>
      <c r="H21" s="124"/>
    </row>
    <row r="22" spans="1:8" ht="25.5" x14ac:dyDescent="0.2">
      <c r="A22" s="188"/>
      <c r="B22" s="27" t="s">
        <v>14</v>
      </c>
      <c r="C22" s="1" t="s">
        <v>151</v>
      </c>
      <c r="D22" s="35" t="s">
        <v>9</v>
      </c>
      <c r="E22" s="171">
        <v>1</v>
      </c>
      <c r="F22" s="29"/>
      <c r="G22" s="25">
        <f t="shared" ref="G22" si="3">E22*F22</f>
        <v>0</v>
      </c>
      <c r="H22" s="124"/>
    </row>
    <row r="23" spans="1:8" x14ac:dyDescent="0.2">
      <c r="A23" s="188"/>
      <c r="B23" s="27"/>
      <c r="C23" s="1"/>
      <c r="D23" s="35"/>
      <c r="E23" s="171"/>
      <c r="F23" s="29"/>
      <c r="G23" s="25"/>
      <c r="H23" s="124"/>
    </row>
    <row r="24" spans="1:8" ht="25.5" x14ac:dyDescent="0.2">
      <c r="A24" s="188"/>
      <c r="B24" s="27" t="s">
        <v>18</v>
      </c>
      <c r="C24" s="1" t="s">
        <v>152</v>
      </c>
      <c r="D24" s="35" t="s">
        <v>9</v>
      </c>
      <c r="E24" s="171">
        <v>1</v>
      </c>
      <c r="F24" s="29"/>
      <c r="G24" s="25">
        <f t="shared" ref="G24" si="4">E24*F24</f>
        <v>0</v>
      </c>
      <c r="H24" s="124"/>
    </row>
    <row r="25" spans="1:8" x14ac:dyDescent="0.2">
      <c r="A25" s="188"/>
      <c r="B25" s="27"/>
      <c r="C25" s="1"/>
      <c r="D25" s="35"/>
      <c r="E25" s="171"/>
      <c r="F25" s="29"/>
      <c r="G25" s="25"/>
      <c r="H25" s="124"/>
    </row>
    <row r="26" spans="1:8" ht="28.5" customHeight="1" x14ac:dyDescent="0.2">
      <c r="A26" s="188"/>
      <c r="B26" s="27" t="s">
        <v>19</v>
      </c>
      <c r="C26" s="1" t="s">
        <v>376</v>
      </c>
      <c r="D26" s="35" t="s">
        <v>9</v>
      </c>
      <c r="E26" s="171">
        <v>1</v>
      </c>
      <c r="F26" s="29"/>
      <c r="G26" s="25">
        <f t="shared" ref="G26" si="5">E26*F26</f>
        <v>0</v>
      </c>
      <c r="H26" s="124"/>
    </row>
    <row r="27" spans="1:8" x14ac:dyDescent="0.2">
      <c r="A27" s="188"/>
      <c r="B27" s="27"/>
      <c r="C27" s="164"/>
      <c r="D27" s="35"/>
      <c r="E27" s="171"/>
      <c r="F27" s="29"/>
      <c r="G27" s="25"/>
      <c r="H27" s="124"/>
    </row>
    <row r="28" spans="1:8" ht="25.5" x14ac:dyDescent="0.2">
      <c r="A28" s="188"/>
      <c r="B28" s="27" t="s">
        <v>24</v>
      </c>
      <c r="C28" s="164" t="s">
        <v>438</v>
      </c>
      <c r="D28" s="35" t="s">
        <v>74</v>
      </c>
      <c r="E28" s="171">
        <v>2</v>
      </c>
      <c r="F28" s="29"/>
      <c r="G28" s="25">
        <f t="shared" ref="G28" si="6">E28*F28</f>
        <v>0</v>
      </c>
      <c r="H28" s="124"/>
    </row>
    <row r="29" spans="1:8" x14ac:dyDescent="0.2">
      <c r="A29" s="188"/>
      <c r="B29" s="27"/>
      <c r="C29" s="1"/>
      <c r="D29" s="35"/>
      <c r="E29" s="171"/>
      <c r="F29" s="29"/>
      <c r="G29" s="25"/>
      <c r="H29" s="124"/>
    </row>
    <row r="30" spans="1:8" ht="25.5" x14ac:dyDescent="0.2">
      <c r="A30" s="188"/>
      <c r="B30" s="27" t="s">
        <v>46</v>
      </c>
      <c r="C30" s="1" t="s">
        <v>158</v>
      </c>
      <c r="D30" s="35" t="s">
        <v>17</v>
      </c>
      <c r="E30" s="171">
        <v>90</v>
      </c>
      <c r="F30" s="29"/>
      <c r="G30" s="25">
        <f t="shared" ref="G30" si="7">E30*F30</f>
        <v>0</v>
      </c>
      <c r="H30" s="124"/>
    </row>
    <row r="31" spans="1:8" x14ac:dyDescent="0.2">
      <c r="A31" s="188"/>
      <c r="B31" s="27"/>
      <c r="C31" s="1"/>
      <c r="D31" s="35"/>
      <c r="E31" s="171"/>
      <c r="F31" s="29"/>
      <c r="G31" s="25"/>
      <c r="H31" s="124"/>
    </row>
    <row r="32" spans="1:8" ht="25.5" x14ac:dyDescent="0.2">
      <c r="A32" s="188"/>
      <c r="B32" s="27" t="s">
        <v>47</v>
      </c>
      <c r="C32" s="1" t="s">
        <v>157</v>
      </c>
      <c r="D32" s="35" t="s">
        <v>17</v>
      </c>
      <c r="E32" s="171">
        <v>40</v>
      </c>
      <c r="F32" s="29"/>
      <c r="G32" s="25">
        <f t="shared" ref="G32" si="8">E32*F32</f>
        <v>0</v>
      </c>
      <c r="H32" s="124"/>
    </row>
    <row r="33" spans="1:8" x14ac:dyDescent="0.2">
      <c r="A33" s="188"/>
      <c r="B33" s="27"/>
      <c r="C33" s="1"/>
      <c r="D33" s="35"/>
      <c r="E33" s="149"/>
      <c r="F33" s="29"/>
      <c r="G33" s="25"/>
      <c r="H33" s="124"/>
    </row>
    <row r="34" spans="1:8" x14ac:dyDescent="0.2">
      <c r="A34" s="188"/>
      <c r="B34" s="27" t="s">
        <v>48</v>
      </c>
      <c r="C34" s="1" t="s">
        <v>155</v>
      </c>
      <c r="D34" s="35" t="s">
        <v>17</v>
      </c>
      <c r="E34" s="171">
        <v>15</v>
      </c>
      <c r="F34" s="29"/>
      <c r="G34" s="25">
        <f t="shared" ref="G34" si="9">E34*F34</f>
        <v>0</v>
      </c>
      <c r="H34" s="124"/>
    </row>
    <row r="35" spans="1:8" x14ac:dyDescent="0.2">
      <c r="A35" s="188"/>
      <c r="B35" s="27"/>
      <c r="C35" s="164"/>
      <c r="D35" s="35"/>
      <c r="E35" s="171"/>
      <c r="F35" s="29"/>
      <c r="G35" s="25"/>
      <c r="H35" s="124"/>
    </row>
    <row r="36" spans="1:8" ht="93.75" customHeight="1" x14ac:dyDescent="0.2">
      <c r="A36" s="188"/>
      <c r="B36" s="27" t="s">
        <v>58</v>
      </c>
      <c r="C36" s="1" t="s">
        <v>269</v>
      </c>
      <c r="D36" s="35" t="s">
        <v>9</v>
      </c>
      <c r="E36" s="171">
        <v>33</v>
      </c>
      <c r="F36" s="29"/>
      <c r="G36" s="25">
        <f t="shared" ref="G36" si="10">E36*F36</f>
        <v>0</v>
      </c>
      <c r="H36" s="124"/>
    </row>
    <row r="37" spans="1:8" x14ac:dyDescent="0.2">
      <c r="A37" s="188"/>
      <c r="B37" s="27"/>
      <c r="C37" s="1"/>
      <c r="D37" s="35"/>
      <c r="E37" s="171"/>
      <c r="F37" s="29"/>
      <c r="G37" s="25"/>
      <c r="H37" s="124"/>
    </row>
    <row r="38" spans="1:8" x14ac:dyDescent="0.2">
      <c r="A38" s="188"/>
      <c r="B38" s="27" t="s">
        <v>68</v>
      </c>
      <c r="C38" s="1" t="s">
        <v>439</v>
      </c>
      <c r="D38" s="35" t="s">
        <v>9</v>
      </c>
      <c r="E38" s="171">
        <v>1</v>
      </c>
      <c r="F38" s="29"/>
      <c r="G38" s="25">
        <f t="shared" ref="G38" si="11">E38*F38</f>
        <v>0</v>
      </c>
      <c r="H38" s="124"/>
    </row>
    <row r="39" spans="1:8" x14ac:dyDescent="0.2">
      <c r="A39" s="188"/>
      <c r="B39" s="27"/>
      <c r="C39" s="164"/>
      <c r="D39" s="35"/>
      <c r="E39" s="171"/>
      <c r="F39" s="29"/>
      <c r="G39" s="25"/>
      <c r="H39" s="124"/>
    </row>
    <row r="40" spans="1:8" ht="17.25" customHeight="1" x14ac:dyDescent="0.2">
      <c r="A40" s="188"/>
      <c r="B40" s="27" t="s">
        <v>69</v>
      </c>
      <c r="C40" s="1" t="s">
        <v>437</v>
      </c>
      <c r="D40" s="35" t="s">
        <v>137</v>
      </c>
      <c r="E40" s="171">
        <v>5</v>
      </c>
      <c r="F40" s="29"/>
      <c r="G40" s="25">
        <f>SUM(G13:G39)*0.05</f>
        <v>0</v>
      </c>
      <c r="H40" s="124"/>
    </row>
    <row r="41" spans="1:8" ht="14.25" customHeight="1" thickBot="1" x14ac:dyDescent="0.25">
      <c r="A41" s="188"/>
      <c r="B41" s="27"/>
      <c r="C41" s="164"/>
      <c r="D41" s="35"/>
      <c r="E41" s="149"/>
      <c r="F41" s="29"/>
      <c r="G41" s="151"/>
      <c r="H41" s="124"/>
    </row>
    <row r="42" spans="1:8" ht="22.5" customHeight="1" thickBot="1" x14ac:dyDescent="0.3">
      <c r="A42" s="264" t="s">
        <v>156</v>
      </c>
      <c r="B42" s="265"/>
      <c r="C42" s="265"/>
      <c r="D42" s="265"/>
      <c r="E42" s="265"/>
      <c r="F42" s="266"/>
      <c r="G42" s="152">
        <f>SUM(G13:G41)</f>
        <v>0</v>
      </c>
      <c r="H42" s="124"/>
    </row>
    <row r="43" spans="1:8" ht="21" customHeight="1" x14ac:dyDescent="0.2">
      <c r="A43" s="188"/>
      <c r="B43" s="27"/>
      <c r="C43" s="164"/>
      <c r="D43" s="35"/>
      <c r="E43" s="149"/>
      <c r="F43" s="29"/>
      <c r="G43" s="151"/>
      <c r="H43" s="124"/>
    </row>
    <row r="44" spans="1:8" ht="18" x14ac:dyDescent="0.2">
      <c r="A44" s="21" t="s">
        <v>8</v>
      </c>
      <c r="B44" s="22" t="s">
        <v>8</v>
      </c>
      <c r="C44" s="158" t="s">
        <v>159</v>
      </c>
      <c r="D44" s="159"/>
      <c r="E44" s="160"/>
      <c r="F44" s="161"/>
      <c r="G44" s="25"/>
      <c r="H44" s="145"/>
    </row>
    <row r="45" spans="1:8" x14ac:dyDescent="0.2">
      <c r="A45" s="188"/>
      <c r="B45" s="27"/>
      <c r="C45" s="164"/>
      <c r="D45" s="35"/>
      <c r="E45" s="149"/>
      <c r="F45" s="29"/>
      <c r="G45" s="25"/>
      <c r="H45" s="124"/>
    </row>
    <row r="46" spans="1:8" ht="25.5" x14ac:dyDescent="0.2">
      <c r="A46" s="188"/>
      <c r="B46" s="27" t="s">
        <v>15</v>
      </c>
      <c r="C46" s="164" t="s">
        <v>160</v>
      </c>
      <c r="D46" s="35" t="s">
        <v>17</v>
      </c>
      <c r="E46" s="171">
        <v>140</v>
      </c>
      <c r="F46" s="29"/>
      <c r="G46" s="25">
        <f>E46*F46</f>
        <v>0</v>
      </c>
      <c r="H46" s="124"/>
    </row>
    <row r="47" spans="1:8" x14ac:dyDescent="0.2">
      <c r="A47" s="188"/>
      <c r="B47" s="27"/>
      <c r="C47" s="169"/>
      <c r="D47" s="35"/>
      <c r="E47" s="171"/>
      <c r="F47" s="29"/>
      <c r="G47" s="25"/>
      <c r="H47" s="124"/>
    </row>
    <row r="48" spans="1:8" ht="25.5" x14ac:dyDescent="0.2">
      <c r="A48" s="188"/>
      <c r="B48" s="27" t="s">
        <v>49</v>
      </c>
      <c r="C48" s="90" t="s">
        <v>412</v>
      </c>
      <c r="D48" s="35" t="s">
        <v>9</v>
      </c>
      <c r="E48" s="171">
        <v>3</v>
      </c>
      <c r="F48" s="29"/>
      <c r="G48" s="25">
        <f>E48*F48</f>
        <v>0</v>
      </c>
      <c r="H48" s="124"/>
    </row>
    <row r="49" spans="1:8" x14ac:dyDescent="0.2">
      <c r="A49" s="188"/>
      <c r="B49" s="27"/>
      <c r="C49" s="164"/>
      <c r="D49" s="35"/>
      <c r="E49" s="171"/>
      <c r="F49" s="29"/>
      <c r="G49" s="25"/>
      <c r="H49" s="124"/>
    </row>
    <row r="50" spans="1:8" ht="20.25" customHeight="1" x14ac:dyDescent="0.2">
      <c r="A50" s="188"/>
      <c r="B50" s="27" t="s">
        <v>50</v>
      </c>
      <c r="C50" s="90" t="s">
        <v>413</v>
      </c>
      <c r="D50" s="35" t="s">
        <v>9</v>
      </c>
      <c r="E50" s="171">
        <v>2</v>
      </c>
      <c r="F50" s="29"/>
      <c r="G50" s="25">
        <f>E50*F50</f>
        <v>0</v>
      </c>
      <c r="H50" s="124"/>
    </row>
    <row r="51" spans="1:8" x14ac:dyDescent="0.2">
      <c r="A51" s="188"/>
      <c r="B51" s="27"/>
      <c r="C51" s="164"/>
      <c r="D51" s="35"/>
      <c r="E51" s="171"/>
      <c r="F51" s="29"/>
      <c r="G51" s="25"/>
      <c r="H51" s="124"/>
    </row>
    <row r="52" spans="1:8" x14ac:dyDescent="0.2">
      <c r="A52" s="188"/>
      <c r="B52" s="27" t="s">
        <v>51</v>
      </c>
      <c r="C52" s="168" t="s">
        <v>163</v>
      </c>
      <c r="D52" s="35" t="s">
        <v>17</v>
      </c>
      <c r="E52" s="171">
        <v>245</v>
      </c>
      <c r="F52" s="29"/>
      <c r="G52" s="25">
        <f>E52*F52</f>
        <v>0</v>
      </c>
      <c r="H52" s="124"/>
    </row>
    <row r="53" spans="1:8" x14ac:dyDescent="0.2">
      <c r="A53" s="188"/>
      <c r="B53" s="27"/>
      <c r="C53" s="164"/>
      <c r="D53" s="35"/>
      <c r="E53" s="171"/>
      <c r="F53" s="29"/>
      <c r="G53" s="25"/>
      <c r="H53" s="124"/>
    </row>
    <row r="54" spans="1:8" x14ac:dyDescent="0.2">
      <c r="A54" s="188"/>
      <c r="B54" s="27" t="s">
        <v>52</v>
      </c>
      <c r="C54" s="168" t="s">
        <v>161</v>
      </c>
      <c r="D54" s="35" t="s">
        <v>17</v>
      </c>
      <c r="E54" s="171">
        <v>260</v>
      </c>
      <c r="F54" s="29"/>
      <c r="G54" s="25">
        <f>E54*F54</f>
        <v>0</v>
      </c>
      <c r="H54" s="124"/>
    </row>
    <row r="55" spans="1:8" x14ac:dyDescent="0.2">
      <c r="A55" s="188"/>
      <c r="B55" s="27"/>
      <c r="C55" s="164"/>
      <c r="D55" s="35"/>
      <c r="E55" s="171"/>
      <c r="F55" s="29"/>
      <c r="G55" s="25"/>
      <c r="H55" s="124"/>
    </row>
    <row r="56" spans="1:8" x14ac:dyDescent="0.2">
      <c r="A56" s="188"/>
      <c r="B56" s="27" t="s">
        <v>53</v>
      </c>
      <c r="C56" s="168" t="s">
        <v>165</v>
      </c>
      <c r="D56" s="35" t="s">
        <v>17</v>
      </c>
      <c r="E56" s="171">
        <v>42</v>
      </c>
      <c r="F56" s="29"/>
      <c r="G56" s="25">
        <f>E56*F56</f>
        <v>0</v>
      </c>
      <c r="H56" s="124"/>
    </row>
    <row r="57" spans="1:8" x14ac:dyDescent="0.2">
      <c r="A57" s="188"/>
      <c r="B57" s="27"/>
      <c r="C57" s="164"/>
      <c r="D57" s="35"/>
      <c r="E57" s="171"/>
      <c r="F57" s="29"/>
      <c r="G57" s="25"/>
      <c r="H57" s="124"/>
    </row>
    <row r="58" spans="1:8" x14ac:dyDescent="0.2">
      <c r="A58" s="188"/>
      <c r="B58" s="27" t="s">
        <v>54</v>
      </c>
      <c r="C58" s="168" t="s">
        <v>162</v>
      </c>
      <c r="D58" s="35" t="s">
        <v>17</v>
      </c>
      <c r="E58" s="171">
        <v>142</v>
      </c>
      <c r="F58" s="29"/>
      <c r="G58" s="25">
        <f>E58*F58</f>
        <v>0</v>
      </c>
      <c r="H58" s="124"/>
    </row>
    <row r="59" spans="1:8" x14ac:dyDescent="0.2">
      <c r="A59" s="188"/>
      <c r="B59" s="27"/>
      <c r="C59" s="164"/>
      <c r="D59" s="35"/>
      <c r="E59" s="171"/>
      <c r="F59" s="29"/>
      <c r="G59" s="25"/>
      <c r="H59" s="124"/>
    </row>
    <row r="60" spans="1:8" x14ac:dyDescent="0.2">
      <c r="A60" s="188"/>
      <c r="B60" s="27" t="s">
        <v>55</v>
      </c>
      <c r="C60" s="164" t="s">
        <v>414</v>
      </c>
      <c r="D60" s="35" t="s">
        <v>9</v>
      </c>
      <c r="E60" s="171">
        <v>8</v>
      </c>
      <c r="F60" s="29"/>
      <c r="G60" s="25">
        <f>E60*F60</f>
        <v>0</v>
      </c>
      <c r="H60" s="124"/>
    </row>
    <row r="61" spans="1:8" x14ac:dyDescent="0.2">
      <c r="A61" s="188"/>
      <c r="B61" s="27"/>
      <c r="C61" s="164"/>
      <c r="D61" s="35"/>
      <c r="E61" s="171"/>
      <c r="F61" s="29"/>
      <c r="G61" s="25"/>
      <c r="H61" s="124"/>
    </row>
    <row r="62" spans="1:8" x14ac:dyDescent="0.2">
      <c r="A62" s="188"/>
      <c r="B62" s="27" t="s">
        <v>65</v>
      </c>
      <c r="C62" s="164" t="s">
        <v>164</v>
      </c>
      <c r="D62" s="35" t="s">
        <v>9</v>
      </c>
      <c r="E62" s="171">
        <v>1</v>
      </c>
      <c r="F62" s="29"/>
      <c r="G62" s="25">
        <f>E62*F62</f>
        <v>0</v>
      </c>
      <c r="H62" s="124"/>
    </row>
    <row r="63" spans="1:8" x14ac:dyDescent="0.2">
      <c r="A63" s="188"/>
      <c r="B63" s="27"/>
      <c r="C63" s="164"/>
      <c r="D63" s="35"/>
      <c r="E63" s="171"/>
      <c r="F63" s="29"/>
      <c r="G63" s="25"/>
      <c r="H63" s="124"/>
    </row>
    <row r="64" spans="1:8" ht="26.25" customHeight="1" x14ac:dyDescent="0.2">
      <c r="A64" s="188"/>
      <c r="B64" s="27" t="s">
        <v>66</v>
      </c>
      <c r="C64" s="164" t="s">
        <v>188</v>
      </c>
      <c r="D64" s="35" t="s">
        <v>9</v>
      </c>
      <c r="E64" s="171">
        <v>1</v>
      </c>
      <c r="F64" s="29"/>
      <c r="G64" s="25">
        <f>E64*F64</f>
        <v>0</v>
      </c>
      <c r="H64" s="124"/>
    </row>
    <row r="65" spans="1:8" x14ac:dyDescent="0.2">
      <c r="A65" s="188"/>
      <c r="B65" s="27"/>
      <c r="C65" s="164"/>
      <c r="D65" s="35"/>
      <c r="E65" s="171"/>
      <c r="F65" s="29"/>
      <c r="G65" s="25"/>
      <c r="H65" s="124"/>
    </row>
    <row r="66" spans="1:8" ht="16.5" customHeight="1" x14ac:dyDescent="0.2">
      <c r="A66" s="188"/>
      <c r="B66" s="27" t="s">
        <v>67</v>
      </c>
      <c r="C66" s="1" t="s">
        <v>439</v>
      </c>
      <c r="D66" s="35" t="s">
        <v>9</v>
      </c>
      <c r="E66" s="171">
        <v>1</v>
      </c>
      <c r="F66" s="29"/>
      <c r="G66" s="25">
        <f>E66*F66</f>
        <v>0</v>
      </c>
      <c r="H66" s="124"/>
    </row>
    <row r="67" spans="1:8" x14ac:dyDescent="0.2">
      <c r="A67" s="188"/>
      <c r="B67" s="27"/>
      <c r="C67" s="164"/>
      <c r="D67" s="35"/>
      <c r="E67" s="171"/>
      <c r="F67" s="29"/>
      <c r="G67" s="25"/>
      <c r="H67" s="124"/>
    </row>
    <row r="68" spans="1:8" x14ac:dyDescent="0.2">
      <c r="A68" s="188"/>
      <c r="B68" s="27" t="s">
        <v>75</v>
      </c>
      <c r="C68" s="164" t="s">
        <v>437</v>
      </c>
      <c r="D68" s="35" t="s">
        <v>137</v>
      </c>
      <c r="E68" s="171">
        <v>3</v>
      </c>
      <c r="F68" s="29"/>
      <c r="G68" s="25">
        <f>SUM(G45:G67)*0.03</f>
        <v>0</v>
      </c>
      <c r="H68" s="124"/>
    </row>
    <row r="69" spans="1:8" ht="13.5" thickBot="1" x14ac:dyDescent="0.25">
      <c r="A69" s="188"/>
      <c r="B69" s="27"/>
      <c r="C69" s="164"/>
      <c r="D69" s="35"/>
      <c r="E69" s="149"/>
      <c r="F69" s="29"/>
      <c r="G69" s="151"/>
      <c r="H69" s="124"/>
    </row>
    <row r="70" spans="1:8" ht="23.25" customHeight="1" thickBot="1" x14ac:dyDescent="0.3">
      <c r="A70" s="264" t="s">
        <v>166</v>
      </c>
      <c r="B70" s="265"/>
      <c r="C70" s="265"/>
      <c r="D70" s="265"/>
      <c r="E70" s="265"/>
      <c r="F70" s="266"/>
      <c r="G70" s="152">
        <f>SUM(G45:G68)</f>
        <v>0</v>
      </c>
      <c r="H70" s="124"/>
    </row>
    <row r="71" spans="1:8" x14ac:dyDescent="0.2">
      <c r="A71" s="188"/>
      <c r="B71" s="27"/>
      <c r="C71" s="164"/>
      <c r="D71" s="35"/>
      <c r="E71" s="149"/>
      <c r="F71" s="29"/>
      <c r="G71" s="151"/>
      <c r="H71" s="124"/>
    </row>
    <row r="72" spans="1:8" ht="25.5" x14ac:dyDescent="0.2">
      <c r="A72" s="21" t="s">
        <v>8</v>
      </c>
      <c r="B72" s="22" t="s">
        <v>20</v>
      </c>
      <c r="C72" s="158" t="s">
        <v>175</v>
      </c>
      <c r="D72" s="35"/>
      <c r="E72" s="149"/>
      <c r="F72" s="29"/>
      <c r="G72" s="25"/>
      <c r="H72" s="124"/>
    </row>
    <row r="73" spans="1:8" x14ac:dyDescent="0.2">
      <c r="A73" s="188"/>
      <c r="B73" s="27"/>
      <c r="C73" s="164"/>
      <c r="D73" s="35"/>
      <c r="E73" s="149"/>
      <c r="F73" s="29"/>
      <c r="G73" s="25"/>
      <c r="H73" s="124"/>
    </row>
    <row r="74" spans="1:8" ht="28.5" customHeight="1" x14ac:dyDescent="0.2">
      <c r="A74" s="188"/>
      <c r="B74" s="27" t="s">
        <v>21</v>
      </c>
      <c r="C74" s="164" t="s">
        <v>167</v>
      </c>
      <c r="D74" s="35" t="s">
        <v>17</v>
      </c>
      <c r="E74" s="171">
        <v>140</v>
      </c>
      <c r="F74" s="29"/>
      <c r="G74" s="25">
        <f t="shared" ref="G74" si="12">E74*F74</f>
        <v>0</v>
      </c>
      <c r="H74" s="124"/>
    </row>
    <row r="75" spans="1:8" x14ac:dyDescent="0.2">
      <c r="A75" s="188"/>
      <c r="B75" s="27"/>
      <c r="C75" s="1"/>
      <c r="D75" s="35"/>
      <c r="E75" s="171"/>
      <c r="F75" s="29"/>
      <c r="G75" s="25"/>
      <c r="H75" s="124"/>
    </row>
    <row r="76" spans="1:8" ht="28.5" customHeight="1" x14ac:dyDescent="0.2">
      <c r="A76" s="188"/>
      <c r="B76" s="27" t="s">
        <v>22</v>
      </c>
      <c r="C76" s="1" t="s">
        <v>153</v>
      </c>
      <c r="D76" s="35" t="s">
        <v>17</v>
      </c>
      <c r="E76" s="171">
        <v>20</v>
      </c>
      <c r="F76" s="29"/>
      <c r="G76" s="25">
        <f t="shared" ref="G76" si="13">E76*F76</f>
        <v>0</v>
      </c>
      <c r="H76" s="124"/>
    </row>
    <row r="77" spans="1:8" x14ac:dyDescent="0.2">
      <c r="A77" s="188"/>
      <c r="B77" s="27"/>
      <c r="C77" s="1"/>
      <c r="D77" s="35"/>
      <c r="E77" s="171"/>
      <c r="F77" s="29"/>
      <c r="G77" s="25"/>
      <c r="H77" s="124"/>
    </row>
    <row r="78" spans="1:8" ht="25.5" x14ac:dyDescent="0.2">
      <c r="A78" s="188"/>
      <c r="B78" s="27" t="s">
        <v>25</v>
      </c>
      <c r="C78" s="1" t="s">
        <v>154</v>
      </c>
      <c r="D78" s="35" t="s">
        <v>17</v>
      </c>
      <c r="E78" s="171">
        <v>40</v>
      </c>
      <c r="F78" s="29"/>
      <c r="G78" s="25">
        <f t="shared" ref="G78" si="14">E78*F78</f>
        <v>0</v>
      </c>
      <c r="H78" s="124"/>
    </row>
    <row r="79" spans="1:8" x14ac:dyDescent="0.2">
      <c r="A79" s="188"/>
      <c r="B79" s="27"/>
      <c r="C79" s="164"/>
      <c r="D79" s="35"/>
      <c r="E79" s="171"/>
      <c r="F79" s="29"/>
      <c r="G79" s="25"/>
      <c r="H79" s="124"/>
    </row>
    <row r="80" spans="1:8" x14ac:dyDescent="0.2">
      <c r="A80" s="188"/>
      <c r="B80" s="27" t="s">
        <v>26</v>
      </c>
      <c r="C80" s="164" t="s">
        <v>168</v>
      </c>
      <c r="D80" s="35" t="s">
        <v>17</v>
      </c>
      <c r="E80" s="171">
        <v>380</v>
      </c>
      <c r="F80" s="29"/>
      <c r="G80" s="25">
        <f t="shared" ref="G80" si="15">E80*F80</f>
        <v>0</v>
      </c>
      <c r="H80" s="124"/>
    </row>
    <row r="81" spans="1:8" x14ac:dyDescent="0.2">
      <c r="A81" s="188"/>
      <c r="B81" s="27"/>
      <c r="C81" s="164"/>
      <c r="D81" s="35"/>
      <c r="E81" s="171"/>
      <c r="F81" s="29"/>
      <c r="G81" s="25"/>
      <c r="H81" s="124"/>
    </row>
    <row r="82" spans="1:8" x14ac:dyDescent="0.2">
      <c r="A82" s="188"/>
      <c r="B82" s="27" t="s">
        <v>27</v>
      </c>
      <c r="C82" s="164" t="s">
        <v>176</v>
      </c>
      <c r="D82" s="35" t="s">
        <v>17</v>
      </c>
      <c r="E82" s="171">
        <v>40</v>
      </c>
      <c r="F82" s="29"/>
      <c r="G82" s="25">
        <f t="shared" ref="G82" si="16">E82*F82</f>
        <v>0</v>
      </c>
      <c r="H82" s="124"/>
    </row>
    <row r="83" spans="1:8" x14ac:dyDescent="0.2">
      <c r="A83" s="188"/>
      <c r="B83" s="27"/>
      <c r="C83" s="164"/>
      <c r="D83" s="35"/>
      <c r="E83" s="171"/>
      <c r="F83" s="29"/>
      <c r="G83" s="25"/>
      <c r="H83" s="124"/>
    </row>
    <row r="84" spans="1:8" ht="19.5" customHeight="1" x14ac:dyDescent="0.2">
      <c r="A84" s="188"/>
      <c r="B84" s="27" t="s">
        <v>28</v>
      </c>
      <c r="C84" s="164" t="s">
        <v>174</v>
      </c>
      <c r="D84" s="35" t="s">
        <v>17</v>
      </c>
      <c r="E84" s="171">
        <v>80</v>
      </c>
      <c r="F84" s="29"/>
      <c r="G84" s="25">
        <f t="shared" ref="G84:G126" si="17">E84*F84</f>
        <v>0</v>
      </c>
      <c r="H84" s="124"/>
    </row>
    <row r="85" spans="1:8" x14ac:dyDescent="0.2">
      <c r="A85" s="188"/>
      <c r="B85" s="27"/>
      <c r="C85" s="164"/>
      <c r="D85" s="35"/>
      <c r="E85" s="171"/>
      <c r="F85" s="29"/>
      <c r="G85" s="25"/>
      <c r="H85" s="124"/>
    </row>
    <row r="86" spans="1:8" ht="16.5" customHeight="1" x14ac:dyDescent="0.2">
      <c r="A86" s="188"/>
      <c r="B86" s="27" t="s">
        <v>29</v>
      </c>
      <c r="C86" s="164" t="s">
        <v>169</v>
      </c>
      <c r="D86" s="35" t="s">
        <v>17</v>
      </c>
      <c r="E86" s="171">
        <v>80</v>
      </c>
      <c r="F86" s="29"/>
      <c r="G86" s="25">
        <f t="shared" si="17"/>
        <v>0</v>
      </c>
      <c r="H86" s="124"/>
    </row>
    <row r="87" spans="1:8" ht="12.75" customHeight="1" x14ac:dyDescent="0.2">
      <c r="A87" s="188"/>
      <c r="B87" s="27"/>
      <c r="C87" s="164"/>
      <c r="D87" s="35"/>
      <c r="E87" s="171"/>
      <c r="F87" s="29"/>
      <c r="G87" s="25"/>
      <c r="H87" s="124"/>
    </row>
    <row r="88" spans="1:8" ht="16.5" customHeight="1" x14ac:dyDescent="0.2">
      <c r="A88" s="188"/>
      <c r="B88" s="27" t="s">
        <v>30</v>
      </c>
      <c r="C88" s="164" t="s">
        <v>170</v>
      </c>
      <c r="D88" s="35" t="s">
        <v>17</v>
      </c>
      <c r="E88" s="171">
        <v>150</v>
      </c>
      <c r="F88" s="29"/>
      <c r="G88" s="25">
        <f t="shared" ref="G88" si="18">E88*F88</f>
        <v>0</v>
      </c>
      <c r="H88" s="124"/>
    </row>
    <row r="89" spans="1:8" ht="12.75" customHeight="1" x14ac:dyDescent="0.2">
      <c r="A89" s="188"/>
      <c r="B89" s="27"/>
      <c r="C89" s="164"/>
      <c r="D89" s="35"/>
      <c r="E89" s="149"/>
      <c r="F89" s="29"/>
      <c r="G89" s="25"/>
      <c r="H89" s="124"/>
    </row>
    <row r="90" spans="1:8" ht="16.5" customHeight="1" x14ac:dyDescent="0.2">
      <c r="A90" s="188"/>
      <c r="B90" s="27" t="s">
        <v>31</v>
      </c>
      <c r="C90" s="164" t="s">
        <v>171</v>
      </c>
      <c r="D90" s="35" t="s">
        <v>17</v>
      </c>
      <c r="E90" s="171">
        <v>270</v>
      </c>
      <c r="F90" s="29"/>
      <c r="G90" s="25">
        <f t="shared" ref="G90" si="19">E90*F90</f>
        <v>0</v>
      </c>
      <c r="H90" s="124"/>
    </row>
    <row r="91" spans="1:8" ht="12.75" customHeight="1" x14ac:dyDescent="0.2">
      <c r="A91" s="188"/>
      <c r="B91" s="27"/>
      <c r="C91" s="164"/>
      <c r="D91" s="35"/>
      <c r="E91" s="171"/>
      <c r="F91" s="29"/>
      <c r="G91" s="25"/>
      <c r="H91" s="124"/>
    </row>
    <row r="92" spans="1:8" ht="16.5" customHeight="1" x14ac:dyDescent="0.2">
      <c r="A92" s="188"/>
      <c r="B92" s="27" t="s">
        <v>59</v>
      </c>
      <c r="C92" s="164" t="s">
        <v>172</v>
      </c>
      <c r="D92" s="35" t="s">
        <v>17</v>
      </c>
      <c r="E92" s="171">
        <v>60</v>
      </c>
      <c r="F92" s="29"/>
      <c r="G92" s="25">
        <f t="shared" ref="G92" si="20">E92*F92</f>
        <v>0</v>
      </c>
      <c r="H92" s="124"/>
    </row>
    <row r="93" spans="1:8" ht="12.75" customHeight="1" x14ac:dyDescent="0.2">
      <c r="A93" s="188"/>
      <c r="B93" s="27"/>
      <c r="C93" s="164"/>
      <c r="D93" s="35"/>
      <c r="E93" s="171"/>
      <c r="F93" s="29"/>
      <c r="G93" s="25"/>
      <c r="H93" s="124"/>
    </row>
    <row r="94" spans="1:8" ht="16.5" customHeight="1" x14ac:dyDescent="0.2">
      <c r="A94" s="188"/>
      <c r="B94" s="27" t="s">
        <v>60</v>
      </c>
      <c r="C94" s="164" t="s">
        <v>411</v>
      </c>
      <c r="D94" s="35" t="s">
        <v>17</v>
      </c>
      <c r="E94" s="171">
        <v>40</v>
      </c>
      <c r="F94" s="29"/>
      <c r="G94" s="25">
        <f t="shared" ref="G94" si="21">E94*F94</f>
        <v>0</v>
      </c>
      <c r="H94" s="124"/>
    </row>
    <row r="95" spans="1:8" ht="12.75" customHeight="1" x14ac:dyDescent="0.2">
      <c r="A95" s="188"/>
      <c r="B95" s="27"/>
      <c r="C95" s="164"/>
      <c r="D95" s="35"/>
      <c r="E95" s="171"/>
      <c r="F95" s="29"/>
      <c r="G95" s="25"/>
      <c r="H95" s="124"/>
    </row>
    <row r="96" spans="1:8" ht="16.5" customHeight="1" x14ac:dyDescent="0.2">
      <c r="A96" s="188"/>
      <c r="B96" s="27" t="s">
        <v>61</v>
      </c>
      <c r="C96" s="164" t="s">
        <v>173</v>
      </c>
      <c r="D96" s="35" t="s">
        <v>17</v>
      </c>
      <c r="E96" s="171">
        <v>250</v>
      </c>
      <c r="F96" s="29"/>
      <c r="G96" s="25">
        <f t="shared" ref="G96" si="22">E96*F96</f>
        <v>0</v>
      </c>
      <c r="H96" s="124"/>
    </row>
    <row r="97" spans="1:8" ht="13.5" customHeight="1" x14ac:dyDescent="0.2">
      <c r="A97" s="188"/>
      <c r="B97" s="27"/>
      <c r="C97" s="164"/>
      <c r="D97" s="35"/>
      <c r="E97" s="171"/>
      <c r="F97" s="29"/>
      <c r="G97" s="25"/>
      <c r="H97" s="124"/>
    </row>
    <row r="98" spans="1:8" ht="26.25" customHeight="1" x14ac:dyDescent="0.2">
      <c r="A98" s="188"/>
      <c r="B98" s="27" t="s">
        <v>62</v>
      </c>
      <c r="C98" s="164" t="s">
        <v>462</v>
      </c>
      <c r="D98" s="35" t="s">
        <v>17</v>
      </c>
      <c r="E98" s="171">
        <v>150</v>
      </c>
      <c r="F98" s="29"/>
      <c r="G98" s="25">
        <f t="shared" ref="G98" si="23">E98*F98</f>
        <v>0</v>
      </c>
      <c r="H98" s="124"/>
    </row>
    <row r="99" spans="1:8" ht="14.25" customHeight="1" x14ac:dyDescent="0.2">
      <c r="A99" s="188"/>
      <c r="B99" s="27"/>
      <c r="C99" s="164"/>
      <c r="D99" s="35"/>
      <c r="E99" s="171"/>
      <c r="F99" s="29"/>
      <c r="G99" s="25"/>
      <c r="H99" s="124"/>
    </row>
    <row r="100" spans="1:8" ht="14.25" customHeight="1" x14ac:dyDescent="0.2">
      <c r="A100" s="188"/>
      <c r="B100" s="27" t="s">
        <v>63</v>
      </c>
      <c r="C100" s="164" t="s">
        <v>437</v>
      </c>
      <c r="D100" s="35" t="s">
        <v>137</v>
      </c>
      <c r="E100" s="171">
        <v>3</v>
      </c>
      <c r="F100" s="29"/>
      <c r="G100" s="25">
        <f>SUM(G73:G99)*0.03</f>
        <v>0</v>
      </c>
      <c r="H100" s="124"/>
    </row>
    <row r="101" spans="1:8" ht="14.25" customHeight="1" thickBot="1" x14ac:dyDescent="0.25">
      <c r="A101" s="188"/>
      <c r="B101" s="27"/>
      <c r="C101" s="164"/>
      <c r="D101" s="35"/>
      <c r="E101" s="149"/>
      <c r="F101" s="29"/>
      <c r="G101" s="151"/>
      <c r="H101" s="124"/>
    </row>
    <row r="102" spans="1:8" ht="23.25" customHeight="1" thickBot="1" x14ac:dyDescent="0.3">
      <c r="A102" s="264" t="s">
        <v>177</v>
      </c>
      <c r="B102" s="265"/>
      <c r="C102" s="265"/>
      <c r="D102" s="265"/>
      <c r="E102" s="265"/>
      <c r="F102" s="266"/>
      <c r="G102" s="152">
        <f>SUM(G72:G100)</f>
        <v>0</v>
      </c>
      <c r="H102" s="124"/>
    </row>
    <row r="103" spans="1:8" ht="16.5" customHeight="1" x14ac:dyDescent="0.2">
      <c r="A103" s="189"/>
      <c r="B103" s="27"/>
      <c r="C103" s="164"/>
      <c r="D103" s="35"/>
      <c r="E103" s="149"/>
      <c r="F103" s="29"/>
      <c r="G103" s="151"/>
      <c r="H103" s="124"/>
    </row>
    <row r="104" spans="1:8" ht="16.5" customHeight="1" x14ac:dyDescent="0.2">
      <c r="A104" s="21" t="s">
        <v>8</v>
      </c>
      <c r="B104" s="22" t="s">
        <v>32</v>
      </c>
      <c r="C104" s="158" t="s">
        <v>179</v>
      </c>
      <c r="D104" s="35"/>
      <c r="E104" s="149"/>
      <c r="F104" s="29"/>
      <c r="G104" s="151"/>
      <c r="H104" s="124"/>
    </row>
    <row r="105" spans="1:8" ht="14.25" customHeight="1" x14ac:dyDescent="0.2">
      <c r="A105" s="188"/>
      <c r="B105" s="27"/>
      <c r="C105" s="164"/>
      <c r="D105" s="35"/>
      <c r="E105" s="149"/>
      <c r="F105" s="29"/>
      <c r="G105" s="25"/>
      <c r="H105" s="124"/>
    </row>
    <row r="106" spans="1:8" ht="30.75" customHeight="1" x14ac:dyDescent="0.2">
      <c r="A106" s="188"/>
      <c r="B106" s="27" t="s">
        <v>33</v>
      </c>
      <c r="C106" s="163" t="s">
        <v>180</v>
      </c>
      <c r="D106" s="35" t="s">
        <v>74</v>
      </c>
      <c r="E106" s="171">
        <v>10</v>
      </c>
      <c r="F106" s="29"/>
      <c r="G106" s="25">
        <f t="shared" si="17"/>
        <v>0</v>
      </c>
      <c r="H106" s="124"/>
    </row>
    <row r="107" spans="1:8" ht="14.25" customHeight="1" x14ac:dyDescent="0.2">
      <c r="A107" s="188"/>
      <c r="B107" s="27"/>
      <c r="C107" s="164"/>
      <c r="D107" s="35"/>
      <c r="E107" s="149"/>
      <c r="F107" s="29"/>
      <c r="G107" s="25"/>
      <c r="H107" s="124"/>
    </row>
    <row r="108" spans="1:8" ht="30.75" customHeight="1" x14ac:dyDescent="0.2">
      <c r="A108" s="188"/>
      <c r="B108" s="27" t="s">
        <v>34</v>
      </c>
      <c r="C108" s="163" t="s">
        <v>181</v>
      </c>
      <c r="D108" s="35" t="s">
        <v>74</v>
      </c>
      <c r="E108" s="171">
        <v>1</v>
      </c>
      <c r="F108" s="29"/>
      <c r="G108" s="25">
        <f t="shared" ref="G108" si="24">E108*F108</f>
        <v>0</v>
      </c>
      <c r="H108" s="124"/>
    </row>
    <row r="109" spans="1:8" x14ac:dyDescent="0.2">
      <c r="A109" s="188"/>
      <c r="B109" s="27"/>
      <c r="C109" s="164"/>
      <c r="D109" s="190"/>
      <c r="E109" s="171"/>
      <c r="F109" s="176"/>
      <c r="G109" s="25"/>
      <c r="H109" s="124"/>
    </row>
    <row r="110" spans="1:8" ht="20.25" customHeight="1" x14ac:dyDescent="0.2">
      <c r="A110" s="188"/>
      <c r="B110" s="27" t="s">
        <v>35</v>
      </c>
      <c r="C110" s="163" t="s">
        <v>182</v>
      </c>
      <c r="D110" s="35" t="s">
        <v>74</v>
      </c>
      <c r="E110" s="171">
        <v>1</v>
      </c>
      <c r="F110" s="29"/>
      <c r="G110" s="25">
        <f t="shared" si="17"/>
        <v>0</v>
      </c>
      <c r="H110" s="124"/>
    </row>
    <row r="111" spans="1:8" x14ac:dyDescent="0.2">
      <c r="A111" s="188"/>
      <c r="B111" s="27"/>
      <c r="C111" s="164"/>
      <c r="D111" s="190"/>
      <c r="E111" s="171"/>
      <c r="F111" s="176"/>
      <c r="G111" s="25"/>
      <c r="H111" s="124"/>
    </row>
    <row r="112" spans="1:8" ht="102" x14ac:dyDescent="0.2">
      <c r="A112" s="188"/>
      <c r="B112" s="27" t="s">
        <v>36</v>
      </c>
      <c r="C112" s="4" t="s">
        <v>183</v>
      </c>
      <c r="D112" s="35" t="s">
        <v>74</v>
      </c>
      <c r="E112" s="171">
        <v>6</v>
      </c>
      <c r="F112" s="29"/>
      <c r="G112" s="25">
        <f t="shared" ref="G112" si="25">E112*F112</f>
        <v>0</v>
      </c>
      <c r="H112" s="124"/>
    </row>
    <row r="113" spans="1:8" x14ac:dyDescent="0.2">
      <c r="A113" s="188"/>
      <c r="B113" s="27"/>
      <c r="C113" s="164"/>
      <c r="D113" s="35"/>
      <c r="E113" s="171"/>
      <c r="F113" s="29"/>
      <c r="G113" s="25"/>
      <c r="H113" s="124"/>
    </row>
    <row r="114" spans="1:8" ht="18" customHeight="1" x14ac:dyDescent="0.2">
      <c r="A114" s="188"/>
      <c r="B114" s="27" t="s">
        <v>37</v>
      </c>
      <c r="C114" s="163" t="s">
        <v>440</v>
      </c>
      <c r="D114" s="35" t="s">
        <v>74</v>
      </c>
      <c r="E114" s="171">
        <v>1</v>
      </c>
      <c r="F114" s="29"/>
      <c r="G114" s="25">
        <f t="shared" ref="G114" si="26">E114*F114</f>
        <v>0</v>
      </c>
      <c r="H114" s="124"/>
    </row>
    <row r="115" spans="1:8" x14ac:dyDescent="0.2">
      <c r="A115" s="188"/>
      <c r="B115" s="27"/>
      <c r="C115" s="164"/>
      <c r="D115" s="35"/>
      <c r="E115" s="171"/>
      <c r="F115" s="29"/>
      <c r="G115" s="25"/>
      <c r="H115" s="124"/>
    </row>
    <row r="116" spans="1:8" ht="18" customHeight="1" x14ac:dyDescent="0.2">
      <c r="A116" s="188"/>
      <c r="B116" s="27" t="s">
        <v>38</v>
      </c>
      <c r="C116" s="163" t="s">
        <v>441</v>
      </c>
      <c r="D116" s="35" t="s">
        <v>74</v>
      </c>
      <c r="E116" s="171">
        <v>4</v>
      </c>
      <c r="F116" s="29"/>
      <c r="G116" s="25">
        <f t="shared" ref="G116" si="27">E116*F116</f>
        <v>0</v>
      </c>
      <c r="H116" s="124"/>
    </row>
    <row r="117" spans="1:8" x14ac:dyDescent="0.2">
      <c r="A117" s="188"/>
      <c r="B117" s="27"/>
      <c r="C117" s="164"/>
      <c r="D117" s="35"/>
      <c r="E117" s="171"/>
      <c r="F117" s="29"/>
      <c r="G117" s="25"/>
      <c r="H117" s="124"/>
    </row>
    <row r="118" spans="1:8" ht="18" customHeight="1" x14ac:dyDescent="0.2">
      <c r="A118" s="188"/>
      <c r="B118" s="27" t="s">
        <v>39</v>
      </c>
      <c r="C118" s="163" t="s">
        <v>442</v>
      </c>
      <c r="D118" s="35" t="s">
        <v>74</v>
      </c>
      <c r="E118" s="171">
        <v>5</v>
      </c>
      <c r="F118" s="29"/>
      <c r="G118" s="25">
        <f t="shared" ref="G118" si="28">E118*F118</f>
        <v>0</v>
      </c>
      <c r="H118" s="124"/>
    </row>
    <row r="119" spans="1:8" x14ac:dyDescent="0.2">
      <c r="A119" s="188"/>
      <c r="B119" s="27"/>
      <c r="C119" s="164"/>
      <c r="D119" s="35"/>
      <c r="E119" s="149"/>
      <c r="F119" s="29"/>
      <c r="G119" s="25"/>
      <c r="H119" s="124"/>
    </row>
    <row r="120" spans="1:8" ht="18" customHeight="1" x14ac:dyDescent="0.2">
      <c r="A120" s="188"/>
      <c r="B120" s="27" t="s">
        <v>57</v>
      </c>
      <c r="C120" s="163" t="s">
        <v>443</v>
      </c>
      <c r="D120" s="35" t="s">
        <v>74</v>
      </c>
      <c r="E120" s="171">
        <v>1</v>
      </c>
      <c r="F120" s="29"/>
      <c r="G120" s="25">
        <f t="shared" ref="G120" si="29">E120*F120</f>
        <v>0</v>
      </c>
      <c r="H120" s="124"/>
    </row>
    <row r="121" spans="1:8" ht="15.75" customHeight="1" x14ac:dyDescent="0.2">
      <c r="A121" s="188"/>
      <c r="B121" s="27"/>
      <c r="C121" s="164"/>
      <c r="D121" s="35"/>
      <c r="E121" s="171"/>
      <c r="F121" s="29"/>
      <c r="G121" s="25"/>
      <c r="H121" s="124"/>
    </row>
    <row r="122" spans="1:8" ht="20.25" customHeight="1" x14ac:dyDescent="0.2">
      <c r="A122" s="188"/>
      <c r="B122" s="27" t="s">
        <v>77</v>
      </c>
      <c r="C122" s="163" t="s">
        <v>444</v>
      </c>
      <c r="D122" s="35" t="s">
        <v>74</v>
      </c>
      <c r="E122" s="171">
        <v>7</v>
      </c>
      <c r="F122" s="29"/>
      <c r="G122" s="25">
        <f t="shared" ref="G122" si="30">E122*F122</f>
        <v>0</v>
      </c>
      <c r="H122" s="145"/>
    </row>
    <row r="123" spans="1:8" ht="13.5" customHeight="1" x14ac:dyDescent="0.2">
      <c r="A123" s="188"/>
      <c r="B123" s="27"/>
      <c r="C123" s="164"/>
      <c r="D123" s="35"/>
      <c r="E123" s="171"/>
      <c r="F123" s="29"/>
      <c r="G123" s="25"/>
      <c r="H123" s="124"/>
    </row>
    <row r="124" spans="1:8" ht="27" customHeight="1" x14ac:dyDescent="0.2">
      <c r="A124" s="188"/>
      <c r="B124" s="27" t="s">
        <v>78</v>
      </c>
      <c r="C124" s="191" t="s">
        <v>128</v>
      </c>
      <c r="D124" s="35" t="s">
        <v>74</v>
      </c>
      <c r="E124" s="171">
        <v>4</v>
      </c>
      <c r="F124" s="29"/>
      <c r="G124" s="25">
        <f t="shared" si="17"/>
        <v>0</v>
      </c>
      <c r="H124" s="124"/>
    </row>
    <row r="125" spans="1:8" ht="14.25" customHeight="1" x14ac:dyDescent="0.2">
      <c r="A125" s="188"/>
      <c r="B125" s="27"/>
      <c r="C125" s="191"/>
      <c r="D125" s="35"/>
      <c r="E125" s="171"/>
      <c r="F125" s="29"/>
      <c r="G125" s="25"/>
      <c r="H125" s="124"/>
    </row>
    <row r="126" spans="1:8" ht="21" customHeight="1" x14ac:dyDescent="0.2">
      <c r="A126" s="188"/>
      <c r="B126" s="27" t="s">
        <v>79</v>
      </c>
      <c r="C126" s="4" t="s">
        <v>185</v>
      </c>
      <c r="D126" s="35" t="s">
        <v>9</v>
      </c>
      <c r="E126" s="171">
        <v>1</v>
      </c>
      <c r="F126" s="29"/>
      <c r="G126" s="25">
        <f t="shared" si="17"/>
        <v>0</v>
      </c>
      <c r="H126" s="124"/>
    </row>
    <row r="127" spans="1:8" ht="14.25" customHeight="1" x14ac:dyDescent="0.2">
      <c r="A127" s="188"/>
      <c r="B127" s="27"/>
      <c r="C127" s="191"/>
      <c r="D127" s="35"/>
      <c r="E127" s="149"/>
      <c r="F127" s="29"/>
      <c r="G127" s="25"/>
      <c r="H127" s="124"/>
    </row>
    <row r="128" spans="1:8" ht="29.25" customHeight="1" x14ac:dyDescent="0.2">
      <c r="A128" s="188"/>
      <c r="B128" s="27" t="s">
        <v>80</v>
      </c>
      <c r="C128" s="4" t="s">
        <v>184</v>
      </c>
      <c r="D128" s="35" t="s">
        <v>9</v>
      </c>
      <c r="E128" s="171">
        <v>1</v>
      </c>
      <c r="F128" s="29"/>
      <c r="G128" s="25">
        <f t="shared" ref="G128" si="31">E128*F128</f>
        <v>0</v>
      </c>
      <c r="H128" s="124"/>
    </row>
    <row r="129" spans="1:8" ht="13.5" customHeight="1" x14ac:dyDescent="0.2">
      <c r="A129" s="188"/>
      <c r="B129" s="27"/>
      <c r="C129" s="164"/>
      <c r="D129" s="35"/>
      <c r="E129" s="171"/>
      <c r="F129" s="29"/>
      <c r="G129" s="25"/>
      <c r="H129" s="124"/>
    </row>
    <row r="130" spans="1:8" ht="27" customHeight="1" x14ac:dyDescent="0.2">
      <c r="A130" s="188"/>
      <c r="B130" s="27" t="s">
        <v>81</v>
      </c>
      <c r="C130" s="164" t="s">
        <v>187</v>
      </c>
      <c r="D130" s="35" t="s">
        <v>9</v>
      </c>
      <c r="E130" s="171">
        <v>1</v>
      </c>
      <c r="F130" s="29"/>
      <c r="G130" s="25">
        <f t="shared" ref="G130" si="32">E130*F130</f>
        <v>0</v>
      </c>
      <c r="H130" s="124"/>
    </row>
    <row r="131" spans="1:8" ht="13.5" customHeight="1" x14ac:dyDescent="0.2">
      <c r="A131" s="188"/>
      <c r="B131" s="27"/>
      <c r="C131" s="164"/>
      <c r="D131" s="35"/>
      <c r="E131" s="171"/>
      <c r="F131" s="29"/>
      <c r="G131" s="25"/>
      <c r="H131" s="124"/>
    </row>
    <row r="132" spans="1:8" ht="27" customHeight="1" x14ac:dyDescent="0.2">
      <c r="A132" s="188"/>
      <c r="B132" s="27" t="s">
        <v>82</v>
      </c>
      <c r="C132" s="164" t="s">
        <v>189</v>
      </c>
      <c r="D132" s="35" t="s">
        <v>9</v>
      </c>
      <c r="E132" s="171">
        <v>1</v>
      </c>
      <c r="F132" s="29"/>
      <c r="G132" s="25">
        <f t="shared" ref="G132" si="33">E132*F132</f>
        <v>0</v>
      </c>
      <c r="H132" s="124"/>
    </row>
    <row r="133" spans="1:8" ht="15" customHeight="1" x14ac:dyDescent="0.2">
      <c r="A133" s="188"/>
      <c r="B133" s="27"/>
      <c r="C133" s="164"/>
      <c r="D133" s="35"/>
      <c r="E133" s="171"/>
      <c r="F133" s="29"/>
      <c r="G133" s="25"/>
      <c r="H133" s="124"/>
    </row>
    <row r="134" spans="1:8" ht="18" x14ac:dyDescent="0.2">
      <c r="A134" s="188"/>
      <c r="B134" s="27" t="s">
        <v>83</v>
      </c>
      <c r="C134" s="163" t="s">
        <v>437</v>
      </c>
      <c r="D134" s="35" t="s">
        <v>137</v>
      </c>
      <c r="E134" s="171">
        <v>3</v>
      </c>
      <c r="F134" s="29"/>
      <c r="G134" s="25">
        <f>SUM(G106:G133)*0.03</f>
        <v>0</v>
      </c>
      <c r="H134" s="145"/>
    </row>
    <row r="135" spans="1:8" ht="15" customHeight="1" thickBot="1" x14ac:dyDescent="0.25">
      <c r="A135" s="192"/>
      <c r="B135" s="27"/>
      <c r="C135" s="1"/>
      <c r="D135" s="35"/>
      <c r="E135" s="149"/>
      <c r="F135" s="29"/>
      <c r="G135" s="151"/>
      <c r="H135" s="145"/>
    </row>
    <row r="136" spans="1:8" ht="23.25" customHeight="1" thickBot="1" x14ac:dyDescent="0.3">
      <c r="A136" s="264" t="s">
        <v>186</v>
      </c>
      <c r="B136" s="265"/>
      <c r="C136" s="265"/>
      <c r="D136" s="265"/>
      <c r="E136" s="265"/>
      <c r="F136" s="266"/>
      <c r="G136" s="152">
        <f>SUM(G104:G135)</f>
        <v>0</v>
      </c>
      <c r="H136" s="145"/>
    </row>
    <row r="137" spans="1:8" x14ac:dyDescent="0.2">
      <c r="A137" s="146"/>
      <c r="B137" s="27"/>
      <c r="C137" s="147"/>
      <c r="D137" s="148"/>
      <c r="E137" s="149"/>
      <c r="F137" s="150"/>
      <c r="G137" s="151"/>
      <c r="H137" s="124"/>
    </row>
    <row r="138" spans="1:8" ht="18" x14ac:dyDescent="0.2">
      <c r="A138" s="21" t="s">
        <v>8</v>
      </c>
      <c r="B138" s="22" t="s">
        <v>40</v>
      </c>
      <c r="C138" s="158" t="s">
        <v>191</v>
      </c>
      <c r="D138" s="159"/>
      <c r="E138" s="160"/>
      <c r="F138" s="161"/>
      <c r="G138" s="162"/>
      <c r="H138" s="145"/>
    </row>
    <row r="139" spans="1:8" ht="14.25" customHeight="1" x14ac:dyDescent="0.2">
      <c r="A139" s="188"/>
      <c r="B139" s="27"/>
      <c r="C139" s="1"/>
      <c r="D139" s="35"/>
      <c r="E139" s="149"/>
      <c r="F139" s="29"/>
      <c r="G139" s="151"/>
      <c r="H139" s="145"/>
    </row>
    <row r="140" spans="1:8" ht="56.25" customHeight="1" x14ac:dyDescent="0.2">
      <c r="A140" s="188"/>
      <c r="B140" s="27" t="s">
        <v>41</v>
      </c>
      <c r="C140" s="193" t="s">
        <v>476</v>
      </c>
      <c r="D140" s="35" t="s">
        <v>74</v>
      </c>
      <c r="E140" s="171">
        <v>1</v>
      </c>
      <c r="F140" s="29"/>
      <c r="G140" s="25">
        <f>E140*F140</f>
        <v>0</v>
      </c>
      <c r="H140" s="145"/>
    </row>
    <row r="141" spans="1:8" ht="16.5" customHeight="1" x14ac:dyDescent="0.2">
      <c r="A141" s="188"/>
      <c r="B141" s="27"/>
      <c r="C141" s="194"/>
      <c r="D141" s="35"/>
      <c r="E141" s="149"/>
      <c r="F141" s="29"/>
      <c r="G141" s="151"/>
      <c r="H141" s="124"/>
    </row>
    <row r="142" spans="1:8" ht="41.25" customHeight="1" x14ac:dyDescent="0.2">
      <c r="A142" s="188"/>
      <c r="B142" s="27" t="s">
        <v>42</v>
      </c>
      <c r="C142" s="193" t="s">
        <v>190</v>
      </c>
      <c r="D142" s="35" t="s">
        <v>9</v>
      </c>
      <c r="E142" s="171">
        <v>1</v>
      </c>
      <c r="F142" s="29"/>
      <c r="G142" s="25">
        <f>E142*F142</f>
        <v>0</v>
      </c>
      <c r="H142" s="145"/>
    </row>
    <row r="143" spans="1:8" ht="16.5" customHeight="1" x14ac:dyDescent="0.2">
      <c r="A143" s="188"/>
      <c r="B143" s="27"/>
      <c r="C143" s="194"/>
      <c r="D143" s="35"/>
      <c r="E143" s="171"/>
      <c r="F143" s="29"/>
      <c r="G143" s="25"/>
      <c r="H143" s="124"/>
    </row>
    <row r="144" spans="1:8" ht="18" x14ac:dyDescent="0.2">
      <c r="A144" s="188"/>
      <c r="B144" s="27" t="s">
        <v>43</v>
      </c>
      <c r="C144" s="195" t="s">
        <v>437</v>
      </c>
      <c r="D144" s="35" t="s">
        <v>137</v>
      </c>
      <c r="E144" s="171">
        <v>3</v>
      </c>
      <c r="F144" s="29"/>
      <c r="G144" s="25">
        <f>SUM(G140:G143)*0.03</f>
        <v>0</v>
      </c>
      <c r="H144" s="145"/>
    </row>
    <row r="145" spans="1:8" ht="13.5" thickBot="1" x14ac:dyDescent="0.25">
      <c r="A145" s="188"/>
      <c r="B145" s="27"/>
      <c r="C145" s="1"/>
      <c r="D145" s="35"/>
      <c r="E145" s="149"/>
      <c r="F145" s="29"/>
      <c r="G145" s="151"/>
      <c r="H145" s="124"/>
    </row>
    <row r="146" spans="1:8" ht="23.25" customHeight="1" thickBot="1" x14ac:dyDescent="0.3">
      <c r="A146" s="264" t="s">
        <v>192</v>
      </c>
      <c r="B146" s="265"/>
      <c r="C146" s="265"/>
      <c r="D146" s="265"/>
      <c r="E146" s="265"/>
      <c r="F146" s="266"/>
      <c r="G146" s="152">
        <f>SUM(G139:G145)</f>
        <v>0</v>
      </c>
      <c r="H146" s="145"/>
    </row>
    <row r="147" spans="1:8" x14ac:dyDescent="0.2">
      <c r="A147" s="188"/>
      <c r="B147" s="27"/>
      <c r="C147" s="147"/>
      <c r="D147" s="35"/>
      <c r="E147" s="172"/>
      <c r="F147" s="170"/>
      <c r="G147" s="151"/>
      <c r="H147" s="124"/>
    </row>
    <row r="148" spans="1:8" ht="18" x14ac:dyDescent="0.2">
      <c r="A148" s="21" t="s">
        <v>8</v>
      </c>
      <c r="B148" s="22" t="s">
        <v>84</v>
      </c>
      <c r="C148" s="158" t="s">
        <v>76</v>
      </c>
      <c r="D148" s="35"/>
      <c r="E148" s="172"/>
      <c r="F148" s="170"/>
      <c r="G148" s="151"/>
      <c r="H148" s="145"/>
    </row>
    <row r="149" spans="1:8" x14ac:dyDescent="0.2">
      <c r="A149" s="188"/>
      <c r="B149" s="27"/>
      <c r="C149" s="1"/>
      <c r="D149" s="35"/>
      <c r="E149" s="149"/>
      <c r="F149" s="29"/>
      <c r="G149" s="151"/>
      <c r="H149" s="124"/>
    </row>
    <row r="150" spans="1:8" ht="28.5" customHeight="1" x14ac:dyDescent="0.2">
      <c r="A150" s="188"/>
      <c r="B150" s="27" t="s">
        <v>85</v>
      </c>
      <c r="C150" s="147" t="s">
        <v>424</v>
      </c>
      <c r="D150" s="35" t="s">
        <v>74</v>
      </c>
      <c r="E150" s="171">
        <v>9</v>
      </c>
      <c r="F150" s="170"/>
      <c r="G150" s="25">
        <f>E150*F150</f>
        <v>0</v>
      </c>
      <c r="H150" s="145"/>
    </row>
    <row r="151" spans="1:8" x14ac:dyDescent="0.2">
      <c r="A151" s="188"/>
      <c r="B151" s="27"/>
      <c r="C151" s="147"/>
      <c r="D151" s="35"/>
      <c r="E151" s="171"/>
      <c r="F151" s="29"/>
      <c r="G151" s="25"/>
      <c r="H151" s="124"/>
    </row>
    <row r="152" spans="1:8" ht="25.5" x14ac:dyDescent="0.2">
      <c r="A152" s="188"/>
      <c r="B152" s="27" t="s">
        <v>86</v>
      </c>
      <c r="C152" s="147" t="s">
        <v>214</v>
      </c>
      <c r="D152" s="35" t="s">
        <v>74</v>
      </c>
      <c r="E152" s="171">
        <v>9</v>
      </c>
      <c r="F152" s="170"/>
      <c r="G152" s="25">
        <f>E152*F152</f>
        <v>0</v>
      </c>
      <c r="H152" s="124"/>
    </row>
    <row r="153" spans="1:8" ht="18" x14ac:dyDescent="0.2">
      <c r="A153" s="188"/>
      <c r="B153" s="27"/>
      <c r="C153" s="147"/>
      <c r="D153" s="35"/>
      <c r="E153" s="171"/>
      <c r="F153" s="29"/>
      <c r="G153" s="25"/>
      <c r="H153" s="145"/>
    </row>
    <row r="154" spans="1:8" ht="25.5" x14ac:dyDescent="0.2">
      <c r="A154" s="188"/>
      <c r="B154" s="27" t="s">
        <v>87</v>
      </c>
      <c r="C154" s="147" t="s">
        <v>215</v>
      </c>
      <c r="D154" s="35" t="s">
        <v>74</v>
      </c>
      <c r="E154" s="171">
        <v>4</v>
      </c>
      <c r="F154" s="170"/>
      <c r="G154" s="25">
        <f>E154*F154</f>
        <v>0</v>
      </c>
      <c r="H154" s="124"/>
    </row>
    <row r="155" spans="1:8" ht="18" x14ac:dyDescent="0.2">
      <c r="A155" s="188"/>
      <c r="B155" s="27"/>
      <c r="C155" s="147"/>
      <c r="D155" s="35"/>
      <c r="E155" s="171"/>
      <c r="F155" s="29"/>
      <c r="G155" s="25"/>
      <c r="H155" s="145"/>
    </row>
    <row r="156" spans="1:8" ht="15" customHeight="1" x14ac:dyDescent="0.2">
      <c r="A156" s="188"/>
      <c r="B156" s="27" t="s">
        <v>88</v>
      </c>
      <c r="C156" s="147" t="s">
        <v>216</v>
      </c>
      <c r="D156" s="35" t="s">
        <v>74</v>
      </c>
      <c r="E156" s="171">
        <v>2</v>
      </c>
      <c r="F156" s="170"/>
      <c r="G156" s="25">
        <f>E156*F156</f>
        <v>0</v>
      </c>
      <c r="H156" s="124"/>
    </row>
    <row r="157" spans="1:8" ht="18" x14ac:dyDescent="0.2">
      <c r="A157" s="188"/>
      <c r="B157" s="27"/>
      <c r="C157" s="147"/>
      <c r="D157" s="35"/>
      <c r="E157" s="171"/>
      <c r="F157" s="29"/>
      <c r="G157" s="25"/>
      <c r="H157" s="145"/>
    </row>
    <row r="158" spans="1:8" ht="17.25" customHeight="1" x14ac:dyDescent="0.2">
      <c r="A158" s="188"/>
      <c r="B158" s="27" t="s">
        <v>96</v>
      </c>
      <c r="C158" s="147" t="s">
        <v>217</v>
      </c>
      <c r="D158" s="35" t="s">
        <v>9</v>
      </c>
      <c r="E158" s="171">
        <v>1</v>
      </c>
      <c r="F158" s="170"/>
      <c r="G158" s="25">
        <f>E158*F158</f>
        <v>0</v>
      </c>
      <c r="H158" s="124"/>
    </row>
    <row r="159" spans="1:8" ht="13.5" customHeight="1" x14ac:dyDescent="0.2">
      <c r="A159" s="188"/>
      <c r="B159" s="27"/>
      <c r="C159" s="147"/>
      <c r="D159" s="35"/>
      <c r="E159" s="171"/>
      <c r="F159" s="29"/>
      <c r="G159" s="25"/>
      <c r="H159" s="145"/>
    </row>
    <row r="160" spans="1:8" ht="25.5" x14ac:dyDescent="0.2">
      <c r="A160" s="188"/>
      <c r="B160" s="27" t="s">
        <v>95</v>
      </c>
      <c r="C160" s="147" t="s">
        <v>406</v>
      </c>
      <c r="D160" s="35" t="s">
        <v>17</v>
      </c>
      <c r="E160" s="171">
        <v>200</v>
      </c>
      <c r="F160" s="170"/>
      <c r="G160" s="25">
        <f>E160*F160</f>
        <v>0</v>
      </c>
      <c r="H160" s="124"/>
    </row>
    <row r="161" spans="1:8" ht="15" customHeight="1" x14ac:dyDescent="0.2">
      <c r="A161" s="188"/>
      <c r="B161" s="27"/>
      <c r="C161" s="147"/>
      <c r="D161" s="35"/>
      <c r="E161" s="171"/>
      <c r="F161" s="29"/>
      <c r="G161" s="25"/>
      <c r="H161" s="124"/>
    </row>
    <row r="162" spans="1:8" ht="18" customHeight="1" x14ac:dyDescent="0.2">
      <c r="A162" s="188"/>
      <c r="B162" s="27" t="s">
        <v>97</v>
      </c>
      <c r="C162" s="147" t="s">
        <v>218</v>
      </c>
      <c r="D162" s="35" t="s">
        <v>74</v>
      </c>
      <c r="E162" s="171">
        <v>9</v>
      </c>
      <c r="F162" s="170"/>
      <c r="G162" s="25">
        <f>E162*F162</f>
        <v>0</v>
      </c>
      <c r="H162" s="124"/>
    </row>
    <row r="163" spans="1:8" x14ac:dyDescent="0.2">
      <c r="A163" s="188"/>
      <c r="B163" s="27"/>
      <c r="C163" s="147"/>
      <c r="D163" s="35"/>
      <c r="E163" s="171"/>
      <c r="F163" s="29"/>
      <c r="G163" s="25"/>
      <c r="H163" s="124"/>
    </row>
    <row r="164" spans="1:8" x14ac:dyDescent="0.2">
      <c r="A164" s="188"/>
      <c r="B164" s="27" t="s">
        <v>99</v>
      </c>
      <c r="C164" s="147" t="s">
        <v>224</v>
      </c>
      <c r="D164" s="35" t="s">
        <v>74</v>
      </c>
      <c r="E164" s="171">
        <v>4</v>
      </c>
      <c r="F164" s="170"/>
      <c r="G164" s="25">
        <f>E164*F164</f>
        <v>0</v>
      </c>
      <c r="H164" s="124"/>
    </row>
    <row r="165" spans="1:8" x14ac:dyDescent="0.2">
      <c r="A165" s="188"/>
      <c r="B165" s="27"/>
      <c r="C165" s="147"/>
      <c r="D165" s="35"/>
      <c r="E165" s="171"/>
      <c r="F165" s="29"/>
      <c r="G165" s="25"/>
      <c r="H165" s="124"/>
    </row>
    <row r="166" spans="1:8" x14ac:dyDescent="0.2">
      <c r="A166" s="188"/>
      <c r="B166" s="27" t="s">
        <v>100</v>
      </c>
      <c r="C166" s="147" t="s">
        <v>219</v>
      </c>
      <c r="D166" s="35" t="s">
        <v>74</v>
      </c>
      <c r="E166" s="171">
        <v>400</v>
      </c>
      <c r="F166" s="170"/>
      <c r="G166" s="25">
        <f>E166*F166</f>
        <v>0</v>
      </c>
      <c r="H166" s="124"/>
    </row>
    <row r="167" spans="1:8" x14ac:dyDescent="0.2">
      <c r="A167" s="188"/>
      <c r="B167" s="27"/>
      <c r="C167" s="147"/>
      <c r="D167" s="35"/>
      <c r="E167" s="171"/>
      <c r="F167" s="29"/>
      <c r="G167" s="25"/>
      <c r="H167" s="124"/>
    </row>
    <row r="168" spans="1:8" x14ac:dyDescent="0.2">
      <c r="A168" s="188"/>
      <c r="B168" s="27" t="s">
        <v>117</v>
      </c>
      <c r="C168" s="147" t="s">
        <v>220</v>
      </c>
      <c r="D168" s="35" t="s">
        <v>9</v>
      </c>
      <c r="E168" s="171">
        <v>1</v>
      </c>
      <c r="F168" s="170"/>
      <c r="G168" s="25">
        <f>E168*F168</f>
        <v>0</v>
      </c>
      <c r="H168" s="124"/>
    </row>
    <row r="169" spans="1:8" x14ac:dyDescent="0.2">
      <c r="A169" s="188"/>
      <c r="B169" s="27"/>
      <c r="C169" s="147"/>
      <c r="D169" s="35"/>
      <c r="E169" s="171"/>
      <c r="F169" s="29"/>
      <c r="G169" s="25"/>
      <c r="H169" s="124"/>
    </row>
    <row r="170" spans="1:8" ht="25.5" x14ac:dyDescent="0.2">
      <c r="A170" s="188"/>
      <c r="B170" s="27" t="s">
        <v>126</v>
      </c>
      <c r="C170" s="147" t="s">
        <v>221</v>
      </c>
      <c r="D170" s="35" t="s">
        <v>9</v>
      </c>
      <c r="E170" s="171">
        <v>1</v>
      </c>
      <c r="F170" s="170"/>
      <c r="G170" s="25">
        <f>E170*F170</f>
        <v>0</v>
      </c>
      <c r="H170" s="124"/>
    </row>
    <row r="171" spans="1:8" x14ac:dyDescent="0.2">
      <c r="A171" s="188"/>
      <c r="B171" s="27"/>
      <c r="C171" s="147"/>
      <c r="D171" s="35"/>
      <c r="E171" s="171"/>
      <c r="F171" s="29"/>
      <c r="G171" s="25"/>
      <c r="H171" s="124"/>
    </row>
    <row r="172" spans="1:8" ht="55.5" customHeight="1" x14ac:dyDescent="0.2">
      <c r="A172" s="188"/>
      <c r="B172" s="27" t="s">
        <v>225</v>
      </c>
      <c r="C172" s="147" t="s">
        <v>407</v>
      </c>
      <c r="D172" s="35" t="s">
        <v>9</v>
      </c>
      <c r="E172" s="171">
        <v>1</v>
      </c>
      <c r="F172" s="170"/>
      <c r="G172" s="25">
        <f>E172*F172</f>
        <v>0</v>
      </c>
      <c r="H172" s="124"/>
    </row>
    <row r="173" spans="1:8" x14ac:dyDescent="0.2">
      <c r="A173" s="188"/>
      <c r="B173" s="27"/>
      <c r="C173" s="147"/>
      <c r="D173" s="35"/>
      <c r="E173" s="171"/>
      <c r="F173" s="29"/>
      <c r="G173" s="25"/>
      <c r="H173" s="124"/>
    </row>
    <row r="174" spans="1:8" ht="28.5" customHeight="1" x14ac:dyDescent="0.2">
      <c r="A174" s="188"/>
      <c r="B174" s="27" t="s">
        <v>226</v>
      </c>
      <c r="C174" s="147" t="s">
        <v>222</v>
      </c>
      <c r="D174" s="35" t="s">
        <v>9</v>
      </c>
      <c r="E174" s="171">
        <v>1</v>
      </c>
      <c r="F174" s="170"/>
      <c r="G174" s="25">
        <f>E174*F174</f>
        <v>0</v>
      </c>
      <c r="H174" s="124"/>
    </row>
    <row r="175" spans="1:8" x14ac:dyDescent="0.2">
      <c r="A175" s="188"/>
      <c r="B175" s="27"/>
      <c r="C175" s="147"/>
      <c r="D175" s="35"/>
      <c r="E175" s="171"/>
      <c r="F175" s="29"/>
      <c r="G175" s="25"/>
      <c r="H175" s="124"/>
    </row>
    <row r="176" spans="1:8" x14ac:dyDescent="0.2">
      <c r="A176" s="188"/>
      <c r="B176" s="27" t="s">
        <v>227</v>
      </c>
      <c r="C176" s="147" t="s">
        <v>223</v>
      </c>
      <c r="D176" s="35" t="s">
        <v>9</v>
      </c>
      <c r="E176" s="171">
        <v>1</v>
      </c>
      <c r="F176" s="170"/>
      <c r="G176" s="25">
        <f>E176*F176</f>
        <v>0</v>
      </c>
      <c r="H176" s="124"/>
    </row>
    <row r="177" spans="1:8" ht="18" x14ac:dyDescent="0.2">
      <c r="A177" s="188"/>
      <c r="B177" s="27"/>
      <c r="C177" s="1"/>
      <c r="D177" s="35"/>
      <c r="E177" s="171"/>
      <c r="F177" s="29"/>
      <c r="G177" s="25"/>
      <c r="H177" s="145"/>
    </row>
    <row r="178" spans="1:8" x14ac:dyDescent="0.2">
      <c r="A178" s="188"/>
      <c r="B178" s="27" t="s">
        <v>228</v>
      </c>
      <c r="C178" s="104" t="s">
        <v>195</v>
      </c>
      <c r="D178" s="35" t="s">
        <v>74</v>
      </c>
      <c r="E178" s="171">
        <v>4</v>
      </c>
      <c r="F178" s="170"/>
      <c r="G178" s="25">
        <f>E178*F178</f>
        <v>0</v>
      </c>
      <c r="H178" s="124"/>
    </row>
    <row r="179" spans="1:8" ht="14.25" customHeight="1" x14ac:dyDescent="0.2">
      <c r="A179" s="188"/>
      <c r="B179" s="27"/>
      <c r="C179" s="196"/>
      <c r="D179" s="35"/>
      <c r="E179" s="171"/>
      <c r="F179" s="29"/>
      <c r="G179" s="25"/>
      <c r="H179" s="145"/>
    </row>
    <row r="180" spans="1:8" ht="42" customHeight="1" x14ac:dyDescent="0.2">
      <c r="A180" s="188"/>
      <c r="B180" s="27" t="s">
        <v>229</v>
      </c>
      <c r="C180" s="104" t="s">
        <v>193</v>
      </c>
      <c r="D180" s="35" t="s">
        <v>9</v>
      </c>
      <c r="E180" s="171">
        <v>1</v>
      </c>
      <c r="F180" s="170"/>
      <c r="G180" s="25">
        <f>E180*F180</f>
        <v>0</v>
      </c>
      <c r="H180" s="124"/>
    </row>
    <row r="181" spans="1:8" ht="15" customHeight="1" x14ac:dyDescent="0.2">
      <c r="A181" s="188"/>
      <c r="B181" s="27"/>
      <c r="C181" s="196"/>
      <c r="D181" s="35"/>
      <c r="E181" s="171"/>
      <c r="F181" s="29"/>
      <c r="G181" s="25"/>
      <c r="H181" s="145"/>
    </row>
    <row r="182" spans="1:8" x14ac:dyDescent="0.2">
      <c r="A182" s="188"/>
      <c r="B182" s="27" t="s">
        <v>230</v>
      </c>
      <c r="C182" s="104" t="s">
        <v>437</v>
      </c>
      <c r="D182" s="35" t="s">
        <v>137</v>
      </c>
      <c r="E182" s="171">
        <v>3</v>
      </c>
      <c r="F182" s="170"/>
      <c r="G182" s="25">
        <f>SUM(G150:G181)*0.03</f>
        <v>0</v>
      </c>
      <c r="H182" s="124"/>
    </row>
    <row r="183" spans="1:8" ht="15" customHeight="1" thickBot="1" x14ac:dyDescent="0.25">
      <c r="A183" s="188"/>
      <c r="B183" s="27"/>
      <c r="C183" s="1"/>
      <c r="D183" s="35"/>
      <c r="E183" s="149"/>
      <c r="F183" s="29"/>
      <c r="G183" s="151"/>
      <c r="H183" s="145"/>
    </row>
    <row r="184" spans="1:8" ht="23.25" customHeight="1" thickBot="1" x14ac:dyDescent="0.3">
      <c r="A184" s="264" t="s">
        <v>196</v>
      </c>
      <c r="B184" s="265"/>
      <c r="C184" s="265"/>
      <c r="D184" s="265"/>
      <c r="E184" s="265"/>
      <c r="F184" s="266"/>
      <c r="G184" s="152">
        <f>SUM(G150:G183)</f>
        <v>0</v>
      </c>
      <c r="H184" s="145"/>
    </row>
    <row r="185" spans="1:8" ht="18" x14ac:dyDescent="0.2">
      <c r="A185" s="197"/>
      <c r="B185" s="198"/>
      <c r="C185" s="199"/>
      <c r="D185" s="35"/>
      <c r="E185" s="149"/>
      <c r="F185" s="29"/>
      <c r="G185" s="151"/>
      <c r="H185" s="145"/>
    </row>
    <row r="186" spans="1:8" x14ac:dyDescent="0.2">
      <c r="A186" s="21" t="s">
        <v>8</v>
      </c>
      <c r="B186" s="22" t="s">
        <v>89</v>
      </c>
      <c r="C186" s="158" t="s">
        <v>124</v>
      </c>
      <c r="E186" s="172"/>
      <c r="F186" s="200"/>
      <c r="G186" s="201"/>
      <c r="H186" s="124"/>
    </row>
    <row r="187" spans="1:8" ht="15.75" customHeight="1" x14ac:dyDescent="0.2">
      <c r="A187" s="21"/>
      <c r="B187" s="22"/>
      <c r="C187" s="158"/>
      <c r="E187" s="202"/>
      <c r="F187" s="200"/>
      <c r="G187" s="201"/>
      <c r="H187" s="145"/>
    </row>
    <row r="188" spans="1:8" ht="122.25" customHeight="1" x14ac:dyDescent="0.2">
      <c r="A188" s="21"/>
      <c r="B188" s="27" t="s">
        <v>90</v>
      </c>
      <c r="C188" s="4" t="s">
        <v>197</v>
      </c>
      <c r="D188" s="23" t="s">
        <v>9</v>
      </c>
      <c r="E188" s="202">
        <v>1</v>
      </c>
      <c r="F188" s="200"/>
      <c r="G188" s="25">
        <f>E188*F188</f>
        <v>0</v>
      </c>
      <c r="H188" s="124"/>
    </row>
    <row r="189" spans="1:8" ht="16.5" customHeight="1" x14ac:dyDescent="0.2">
      <c r="A189" s="21"/>
      <c r="B189" s="27"/>
      <c r="C189" s="203"/>
      <c r="E189" s="202"/>
      <c r="F189" s="200"/>
      <c r="G189" s="25"/>
      <c r="H189" s="145"/>
    </row>
    <row r="190" spans="1:8" ht="28.5" customHeight="1" x14ac:dyDescent="0.2">
      <c r="A190" s="21"/>
      <c r="B190" s="27" t="s">
        <v>91</v>
      </c>
      <c r="C190" s="204" t="s">
        <v>199</v>
      </c>
      <c r="D190" s="23" t="s">
        <v>74</v>
      </c>
      <c r="E190" s="202">
        <v>3</v>
      </c>
      <c r="F190" s="200"/>
      <c r="G190" s="25">
        <f>E190*F190</f>
        <v>0</v>
      </c>
      <c r="H190" s="124"/>
    </row>
    <row r="191" spans="1:8" ht="15.75" customHeight="1" thickBot="1" x14ac:dyDescent="0.3">
      <c r="A191" s="146"/>
      <c r="B191" s="154"/>
      <c r="C191" s="205"/>
      <c r="D191" s="154"/>
      <c r="E191" s="206"/>
      <c r="F191" s="206"/>
      <c r="G191" s="207"/>
      <c r="H191" s="145"/>
    </row>
    <row r="192" spans="1:8" ht="24.75" customHeight="1" thickBot="1" x14ac:dyDescent="0.3">
      <c r="A192" s="264" t="s">
        <v>198</v>
      </c>
      <c r="B192" s="265"/>
      <c r="C192" s="265"/>
      <c r="D192" s="265"/>
      <c r="E192" s="265"/>
      <c r="F192" s="266"/>
      <c r="G192" s="152">
        <f>SUM(G188:G190)</f>
        <v>0</v>
      </c>
      <c r="H192" s="124"/>
    </row>
    <row r="193" spans="1:8" ht="18.75" thickBot="1" x14ac:dyDescent="0.25">
      <c r="A193" s="188"/>
      <c r="B193" s="27"/>
      <c r="C193" s="164"/>
      <c r="D193" s="35"/>
      <c r="E193" s="149"/>
      <c r="F193" s="29"/>
      <c r="G193" s="151"/>
      <c r="H193" s="145"/>
    </row>
    <row r="194" spans="1:8" ht="25.5" customHeight="1" thickBot="1" x14ac:dyDescent="0.3">
      <c r="A194" s="267" t="s">
        <v>370</v>
      </c>
      <c r="B194" s="268"/>
      <c r="C194" s="268"/>
      <c r="D194" s="268"/>
      <c r="E194" s="268"/>
      <c r="F194" s="268"/>
      <c r="G194" s="152">
        <f>G192+G184+G146+G136+G102+G70+G42</f>
        <v>0</v>
      </c>
    </row>
    <row r="210" spans="1:7" x14ac:dyDescent="0.2">
      <c r="A210" s="125"/>
      <c r="B210" s="125"/>
      <c r="C210" s="125"/>
      <c r="D210" s="125"/>
      <c r="E210" s="125"/>
      <c r="F210" s="125"/>
      <c r="G210" s="125"/>
    </row>
  </sheetData>
  <sheetProtection selectLockedCells="1"/>
  <mergeCells count="16">
    <mergeCell ref="B5:G5"/>
    <mergeCell ref="B7:G7"/>
    <mergeCell ref="A9:B10"/>
    <mergeCell ref="C9:C10"/>
    <mergeCell ref="D9:D10"/>
    <mergeCell ref="E9:E10"/>
    <mergeCell ref="F9:F10"/>
    <mergeCell ref="G9:G10"/>
    <mergeCell ref="A194:F194"/>
    <mergeCell ref="A42:F42"/>
    <mergeCell ref="A70:F70"/>
    <mergeCell ref="A102:F102"/>
    <mergeCell ref="A136:F136"/>
    <mergeCell ref="A146:F146"/>
    <mergeCell ref="A184:F184"/>
    <mergeCell ref="A192:F192"/>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ignoredErrors>
    <ignoredError sqref="B38:B40 B98:B100 B128 B130 B133 B132 B134 B174:B182"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75"/>
  <sheetViews>
    <sheetView view="pageBreakPreview" zoomScaleNormal="70" zoomScaleSheetLayoutView="100" workbookViewId="0">
      <pane ySplit="10" topLeftCell="A110" activePane="bottomLeft" state="frozen"/>
      <selection sqref="A1:XFD1048576"/>
      <selection pane="bottomLeft" activeCell="C99" sqref="C99"/>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20</v>
      </c>
      <c r="B5" s="250" t="s">
        <v>56</v>
      </c>
      <c r="C5" s="250"/>
      <c r="D5" s="250"/>
      <c r="E5" s="250"/>
      <c r="F5" s="250"/>
      <c r="G5" s="250"/>
      <c r="H5" s="124"/>
    </row>
    <row r="6" spans="1:8" ht="3" customHeight="1" x14ac:dyDescent="0.3">
      <c r="A6" s="131"/>
      <c r="B6" s="132"/>
      <c r="C6" s="132"/>
      <c r="D6" s="132"/>
      <c r="E6" s="132"/>
      <c r="F6" s="132"/>
      <c r="G6" s="132"/>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3.5" customHeight="1" x14ac:dyDescent="0.2">
      <c r="A11" s="138"/>
      <c r="B11" s="139"/>
      <c r="C11" s="140"/>
      <c r="D11" s="141"/>
      <c r="E11" s="142"/>
      <c r="F11" s="143"/>
      <c r="G11" s="144"/>
      <c r="H11" s="145"/>
    </row>
    <row r="12" spans="1:8" ht="18" x14ac:dyDescent="0.2">
      <c r="A12" s="21" t="s">
        <v>20</v>
      </c>
      <c r="B12" s="22" t="s">
        <v>1</v>
      </c>
      <c r="C12" s="158" t="s">
        <v>261</v>
      </c>
      <c r="D12" s="159"/>
      <c r="E12" s="160"/>
      <c r="F12" s="161"/>
      <c r="G12" s="162"/>
      <c r="H12" s="145"/>
    </row>
    <row r="13" spans="1:8" ht="18" x14ac:dyDescent="0.2">
      <c r="A13" s="21"/>
      <c r="B13" s="22"/>
      <c r="C13" s="158" t="s">
        <v>445</v>
      </c>
      <c r="D13" s="159"/>
      <c r="E13" s="160"/>
      <c r="F13" s="161"/>
      <c r="G13" s="162"/>
      <c r="H13" s="145"/>
    </row>
    <row r="14" spans="1:8" ht="12.75" customHeight="1" x14ac:dyDescent="0.2">
      <c r="A14" s="21"/>
      <c r="B14" s="22"/>
      <c r="C14" s="158"/>
      <c r="D14" s="159"/>
      <c r="E14" s="160"/>
      <c r="F14" s="161"/>
      <c r="G14" s="162"/>
      <c r="H14" s="145"/>
    </row>
    <row r="15" spans="1:8" ht="18" x14ac:dyDescent="0.2">
      <c r="A15" s="21"/>
      <c r="B15" s="27" t="s">
        <v>10</v>
      </c>
      <c r="C15" s="158" t="s">
        <v>266</v>
      </c>
      <c r="D15" s="23" t="s">
        <v>9</v>
      </c>
      <c r="E15" s="24">
        <v>2</v>
      </c>
      <c r="F15" s="161"/>
      <c r="G15" s="25">
        <f>E15*F15</f>
        <v>0</v>
      </c>
      <c r="H15" s="145"/>
    </row>
    <row r="16" spans="1:8" ht="168.75" x14ac:dyDescent="0.2">
      <c r="A16" s="21"/>
      <c r="B16" s="22"/>
      <c r="C16" s="163" t="s">
        <v>446</v>
      </c>
      <c r="D16" s="159"/>
      <c r="E16" s="24"/>
      <c r="F16" s="161"/>
      <c r="G16" s="25"/>
      <c r="H16" s="145"/>
    </row>
    <row r="17" spans="1:8" ht="13.5" customHeight="1" x14ac:dyDescent="0.2">
      <c r="A17" s="21"/>
      <c r="B17" s="22"/>
      <c r="C17" s="158"/>
      <c r="D17" s="159"/>
      <c r="E17" s="24"/>
      <c r="F17" s="161"/>
      <c r="G17" s="25"/>
      <c r="H17" s="145"/>
    </row>
    <row r="18" spans="1:8" ht="18" x14ac:dyDescent="0.2">
      <c r="A18" s="21"/>
      <c r="B18" s="27" t="s">
        <v>11</v>
      </c>
      <c r="C18" s="158" t="s">
        <v>262</v>
      </c>
      <c r="D18" s="23" t="s">
        <v>9</v>
      </c>
      <c r="E18" s="24">
        <v>1</v>
      </c>
      <c r="F18" s="161"/>
      <c r="G18" s="25">
        <f>E18*F18</f>
        <v>0</v>
      </c>
      <c r="H18" s="145"/>
    </row>
    <row r="19" spans="1:8" ht="154.5" customHeight="1" x14ac:dyDescent="0.2">
      <c r="A19" s="21"/>
      <c r="B19" s="22"/>
      <c r="C19" s="163" t="s">
        <v>447</v>
      </c>
      <c r="D19" s="159"/>
      <c r="E19" s="24"/>
      <c r="F19" s="161"/>
      <c r="G19" s="25"/>
      <c r="H19" s="145"/>
    </row>
    <row r="20" spans="1:8" ht="12" customHeight="1" x14ac:dyDescent="0.2">
      <c r="A20" s="146"/>
      <c r="B20" s="26"/>
      <c r="C20" s="164"/>
      <c r="E20" s="24"/>
      <c r="F20" s="29"/>
      <c r="G20" s="25"/>
      <c r="H20" s="145"/>
    </row>
    <row r="21" spans="1:8" ht="18" x14ac:dyDescent="0.2">
      <c r="A21" s="146"/>
      <c r="B21" s="27" t="s">
        <v>12</v>
      </c>
      <c r="C21" s="158" t="s">
        <v>263</v>
      </c>
      <c r="D21" s="23" t="s">
        <v>9</v>
      </c>
      <c r="E21" s="24">
        <v>1</v>
      </c>
      <c r="F21" s="29"/>
      <c r="G21" s="25">
        <f>E21*F21</f>
        <v>0</v>
      </c>
      <c r="H21" s="145"/>
    </row>
    <row r="22" spans="1:8" ht="39.75" customHeight="1" x14ac:dyDescent="0.2">
      <c r="A22" s="146"/>
      <c r="B22" s="26"/>
      <c r="C22" s="164" t="s">
        <v>264</v>
      </c>
      <c r="E22" s="24"/>
      <c r="F22" s="29"/>
      <c r="G22" s="25"/>
      <c r="H22" s="145"/>
    </row>
    <row r="23" spans="1:8" ht="45" customHeight="1" x14ac:dyDescent="0.2">
      <c r="A23" s="146"/>
      <c r="B23" s="26"/>
      <c r="C23" s="165" t="s">
        <v>265</v>
      </c>
      <c r="E23" s="24"/>
      <c r="F23" s="29"/>
      <c r="G23" s="25"/>
      <c r="H23" s="145"/>
    </row>
    <row r="24" spans="1:8" ht="27.75" customHeight="1" x14ac:dyDescent="0.2">
      <c r="A24" s="146"/>
      <c r="B24" s="26"/>
      <c r="C24" s="147" t="s">
        <v>119</v>
      </c>
      <c r="E24" s="24"/>
      <c r="F24" s="29"/>
      <c r="G24" s="25"/>
      <c r="H24" s="145"/>
    </row>
    <row r="25" spans="1:8" ht="19.5" customHeight="1" x14ac:dyDescent="0.2">
      <c r="A25" s="146"/>
      <c r="B25" s="26"/>
      <c r="C25" s="166" t="s">
        <v>93</v>
      </c>
      <c r="E25" s="24"/>
      <c r="F25" s="29"/>
      <c r="G25" s="25"/>
      <c r="H25" s="145"/>
    </row>
    <row r="26" spans="1:8" ht="18" x14ac:dyDescent="0.2">
      <c r="A26" s="146"/>
      <c r="B26" s="26"/>
      <c r="C26" s="164" t="s">
        <v>92</v>
      </c>
      <c r="E26" s="24"/>
      <c r="F26" s="29"/>
      <c r="G26" s="25"/>
      <c r="H26" s="145"/>
    </row>
    <row r="27" spans="1:8" ht="12" customHeight="1" x14ac:dyDescent="0.2">
      <c r="A27" s="146"/>
      <c r="B27" s="26"/>
      <c r="C27" s="164"/>
      <c r="E27" s="24"/>
      <c r="F27" s="29"/>
      <c r="G27" s="25"/>
      <c r="H27" s="145"/>
    </row>
    <row r="28" spans="1:8" ht="18" x14ac:dyDescent="0.2">
      <c r="A28" s="146"/>
      <c r="B28" s="27" t="s">
        <v>13</v>
      </c>
      <c r="C28" s="158" t="s">
        <v>267</v>
      </c>
      <c r="D28" s="23" t="s">
        <v>9</v>
      </c>
      <c r="E28" s="24">
        <v>2</v>
      </c>
      <c r="F28" s="29"/>
      <c r="G28" s="25">
        <f>E28*F28</f>
        <v>0</v>
      </c>
      <c r="H28" s="145"/>
    </row>
    <row r="29" spans="1:8" ht="164.25" customHeight="1" x14ac:dyDescent="0.2">
      <c r="A29" s="146"/>
      <c r="B29" s="26"/>
      <c r="C29" s="163" t="s">
        <v>448</v>
      </c>
      <c r="E29" s="24"/>
      <c r="F29" s="29"/>
      <c r="G29" s="25"/>
      <c r="H29" s="145"/>
    </row>
    <row r="30" spans="1:8" ht="12.75" customHeight="1" x14ac:dyDescent="0.2">
      <c r="A30" s="146"/>
      <c r="B30" s="26"/>
      <c r="C30" s="164"/>
      <c r="E30" s="24"/>
      <c r="F30" s="29"/>
      <c r="G30" s="25"/>
      <c r="H30" s="145"/>
    </row>
    <row r="31" spans="1:8" ht="18" customHeight="1" x14ac:dyDescent="0.2">
      <c r="A31" s="146"/>
      <c r="B31" s="26" t="s">
        <v>14</v>
      </c>
      <c r="C31" s="1" t="s">
        <v>417</v>
      </c>
      <c r="D31" s="35" t="s">
        <v>9</v>
      </c>
      <c r="E31" s="24">
        <v>1</v>
      </c>
      <c r="F31" s="29"/>
      <c r="G31" s="25">
        <f>E31*F31</f>
        <v>0</v>
      </c>
      <c r="H31" s="145"/>
    </row>
    <row r="32" spans="1:8" ht="11.25" customHeight="1" x14ac:dyDescent="0.2">
      <c r="A32" s="146"/>
      <c r="B32" s="26"/>
      <c r="C32" s="167"/>
      <c r="D32" s="35"/>
      <c r="E32" s="24"/>
      <c r="F32" s="29"/>
      <c r="G32" s="25"/>
      <c r="H32" s="145"/>
    </row>
    <row r="33" spans="1:8" ht="18" x14ac:dyDescent="0.2">
      <c r="A33" s="146"/>
      <c r="B33" s="26" t="s">
        <v>18</v>
      </c>
      <c r="C33" s="168" t="s">
        <v>449</v>
      </c>
      <c r="D33" s="23" t="s">
        <v>9</v>
      </c>
      <c r="E33" s="24">
        <v>1</v>
      </c>
      <c r="F33" s="29"/>
      <c r="G33" s="25">
        <f>E33*F33</f>
        <v>0</v>
      </c>
      <c r="H33" s="145"/>
    </row>
    <row r="34" spans="1:8" ht="18" x14ac:dyDescent="0.2">
      <c r="A34" s="146"/>
      <c r="B34" s="26"/>
      <c r="C34" s="169" t="s">
        <v>419</v>
      </c>
      <c r="D34" s="23" t="s">
        <v>16</v>
      </c>
      <c r="E34" s="24">
        <v>3</v>
      </c>
      <c r="F34" s="29"/>
      <c r="G34" s="25"/>
      <c r="H34" s="145"/>
    </row>
    <row r="35" spans="1:8" ht="18" x14ac:dyDescent="0.2">
      <c r="A35" s="146"/>
      <c r="B35" s="26"/>
      <c r="C35" s="169" t="s">
        <v>418</v>
      </c>
      <c r="D35" s="23" t="s">
        <v>16</v>
      </c>
      <c r="E35" s="24">
        <v>1</v>
      </c>
      <c r="F35" s="29"/>
      <c r="G35" s="25"/>
      <c r="H35" s="145"/>
    </row>
    <row r="36" spans="1:8" ht="13.5" customHeight="1" thickBot="1" x14ac:dyDescent="0.25">
      <c r="A36" s="146"/>
      <c r="B36" s="27"/>
      <c r="C36" s="147"/>
      <c r="D36" s="148"/>
      <c r="E36" s="149"/>
      <c r="F36" s="150"/>
      <c r="G36" s="151"/>
      <c r="H36" s="145"/>
    </row>
    <row r="37" spans="1:8" ht="22.5" customHeight="1" thickBot="1" x14ac:dyDescent="0.3">
      <c r="A37" s="264" t="s">
        <v>375</v>
      </c>
      <c r="B37" s="265"/>
      <c r="C37" s="265"/>
      <c r="D37" s="265"/>
      <c r="E37" s="265"/>
      <c r="F37" s="266"/>
      <c r="G37" s="152">
        <f>SUM(G11:G36)</f>
        <v>0</v>
      </c>
      <c r="H37" s="145"/>
    </row>
    <row r="38" spans="1:8" ht="18" x14ac:dyDescent="0.2">
      <c r="A38" s="146"/>
      <c r="B38" s="27"/>
      <c r="C38" s="147"/>
      <c r="D38" s="148"/>
      <c r="E38" s="149"/>
      <c r="F38" s="150"/>
      <c r="G38" s="151"/>
      <c r="H38" s="145"/>
    </row>
    <row r="39" spans="1:8" ht="27" customHeight="1" x14ac:dyDescent="0.2">
      <c r="A39" s="21" t="s">
        <v>20</v>
      </c>
      <c r="B39" s="22" t="s">
        <v>8</v>
      </c>
      <c r="C39" s="158" t="s">
        <v>231</v>
      </c>
      <c r="D39" s="159"/>
      <c r="E39" s="160"/>
      <c r="F39" s="161"/>
      <c r="G39" s="162"/>
      <c r="H39" s="145"/>
    </row>
    <row r="40" spans="1:8" ht="15.75" customHeight="1" x14ac:dyDescent="0.2">
      <c r="A40" s="146"/>
      <c r="B40" s="27"/>
      <c r="C40" s="1"/>
      <c r="D40" s="35"/>
      <c r="E40" s="149"/>
      <c r="F40" s="150"/>
      <c r="G40" s="151"/>
      <c r="H40" s="145"/>
    </row>
    <row r="41" spans="1:8" ht="95.25" customHeight="1" x14ac:dyDescent="0.2">
      <c r="A41" s="146"/>
      <c r="B41" s="27" t="s">
        <v>15</v>
      </c>
      <c r="C41" s="1" t="s">
        <v>232</v>
      </c>
      <c r="D41" s="35" t="s">
        <v>9</v>
      </c>
      <c r="E41" s="24">
        <v>2</v>
      </c>
      <c r="F41" s="170"/>
      <c r="G41" s="25">
        <f>E41*F41</f>
        <v>0</v>
      </c>
      <c r="H41" s="145"/>
    </row>
    <row r="42" spans="1:8" ht="11.25" customHeight="1" x14ac:dyDescent="0.2">
      <c r="A42" s="146"/>
      <c r="B42" s="27"/>
      <c r="C42" s="1"/>
      <c r="D42" s="35"/>
      <c r="E42" s="149"/>
      <c r="F42" s="150"/>
      <c r="G42" s="151"/>
      <c r="H42" s="145"/>
    </row>
    <row r="43" spans="1:8" ht="28.5" customHeight="1" x14ac:dyDescent="0.2">
      <c r="A43" s="146"/>
      <c r="B43" s="27" t="s">
        <v>49</v>
      </c>
      <c r="C43" s="1" t="s">
        <v>233</v>
      </c>
      <c r="D43" s="35" t="s">
        <v>9</v>
      </c>
      <c r="E43" s="171">
        <v>2</v>
      </c>
      <c r="F43" s="170"/>
      <c r="G43" s="25">
        <f>E43*F43</f>
        <v>0</v>
      </c>
      <c r="H43" s="145"/>
    </row>
    <row r="44" spans="1:8" ht="14.25" customHeight="1" x14ac:dyDescent="0.2">
      <c r="A44" s="146"/>
      <c r="B44" s="27"/>
      <c r="C44" s="1"/>
      <c r="D44" s="35"/>
      <c r="E44" s="171"/>
      <c r="F44" s="150"/>
      <c r="G44" s="25"/>
      <c r="H44" s="145"/>
    </row>
    <row r="45" spans="1:8" ht="25.5" x14ac:dyDescent="0.2">
      <c r="A45" s="146"/>
      <c r="B45" s="27" t="s">
        <v>50</v>
      </c>
      <c r="C45" s="1" t="s">
        <v>234</v>
      </c>
      <c r="D45" s="35" t="s">
        <v>9</v>
      </c>
      <c r="E45" s="171">
        <v>2</v>
      </c>
      <c r="F45" s="170"/>
      <c r="G45" s="25">
        <f>E45*F45</f>
        <v>0</v>
      </c>
      <c r="H45" s="145"/>
    </row>
    <row r="46" spans="1:8" ht="14.25" customHeight="1" x14ac:dyDescent="0.2">
      <c r="A46" s="146"/>
      <c r="B46" s="27"/>
      <c r="C46" s="1"/>
      <c r="D46" s="35"/>
      <c r="E46" s="171"/>
      <c r="F46" s="150"/>
      <c r="G46" s="25"/>
      <c r="H46" s="145"/>
    </row>
    <row r="47" spans="1:8" ht="18" x14ac:dyDescent="0.2">
      <c r="A47" s="146"/>
      <c r="B47" s="27" t="s">
        <v>51</v>
      </c>
      <c r="C47" s="1" t="s">
        <v>377</v>
      </c>
      <c r="D47" s="35" t="s">
        <v>9</v>
      </c>
      <c r="E47" s="171">
        <v>2</v>
      </c>
      <c r="F47" s="170"/>
      <c r="G47" s="25">
        <f>E47*F47</f>
        <v>0</v>
      </c>
      <c r="H47" s="145"/>
    </row>
    <row r="48" spans="1:8" ht="15" customHeight="1" x14ac:dyDescent="0.2">
      <c r="A48" s="146"/>
      <c r="B48" s="27"/>
      <c r="C48" s="1"/>
      <c r="D48" s="35"/>
      <c r="E48" s="171"/>
      <c r="F48" s="150"/>
      <c r="G48" s="25"/>
      <c r="H48" s="145"/>
    </row>
    <row r="49" spans="1:9" ht="29.25" customHeight="1" x14ac:dyDescent="0.2">
      <c r="A49" s="146"/>
      <c r="B49" s="27" t="s">
        <v>52</v>
      </c>
      <c r="C49" s="1" t="s">
        <v>417</v>
      </c>
      <c r="D49" s="35" t="s">
        <v>9</v>
      </c>
      <c r="E49" s="171">
        <v>1</v>
      </c>
      <c r="F49" s="170"/>
      <c r="G49" s="25">
        <f>E49*F49</f>
        <v>0</v>
      </c>
      <c r="H49" s="145"/>
    </row>
    <row r="50" spans="1:9" ht="15.75" customHeight="1" thickBot="1" x14ac:dyDescent="0.25">
      <c r="A50" s="146"/>
      <c r="B50" s="27"/>
      <c r="C50" s="147"/>
      <c r="D50" s="148"/>
      <c r="E50" s="149"/>
      <c r="F50" s="150"/>
      <c r="G50" s="151"/>
      <c r="H50" s="145"/>
    </row>
    <row r="51" spans="1:9" ht="24.75" customHeight="1" thickBot="1" x14ac:dyDescent="0.3">
      <c r="A51" s="264" t="s">
        <v>374</v>
      </c>
      <c r="B51" s="265"/>
      <c r="C51" s="265"/>
      <c r="D51" s="265"/>
      <c r="E51" s="265"/>
      <c r="F51" s="266"/>
      <c r="G51" s="152">
        <f>SUM(G38:G50)</f>
        <v>0</v>
      </c>
      <c r="H51" s="145"/>
    </row>
    <row r="52" spans="1:9" ht="15" customHeight="1" x14ac:dyDescent="0.2">
      <c r="A52" s="146"/>
      <c r="B52" s="27"/>
      <c r="C52" s="147"/>
      <c r="D52" s="148"/>
      <c r="E52" s="149"/>
      <c r="F52" s="150"/>
      <c r="G52" s="151"/>
      <c r="H52" s="145"/>
    </row>
    <row r="53" spans="1:9" ht="18" x14ac:dyDescent="0.2">
      <c r="A53" s="21" t="s">
        <v>20</v>
      </c>
      <c r="B53" s="22" t="s">
        <v>20</v>
      </c>
      <c r="C53" s="158" t="s">
        <v>94</v>
      </c>
      <c r="E53" s="172"/>
      <c r="F53" s="29"/>
      <c r="G53" s="173"/>
      <c r="H53" s="145"/>
    </row>
    <row r="54" spans="1:9" ht="18" x14ac:dyDescent="0.2">
      <c r="A54" s="21"/>
      <c r="B54" s="22"/>
      <c r="C54" s="158" t="s">
        <v>451</v>
      </c>
      <c r="E54" s="172"/>
      <c r="F54" s="29"/>
      <c r="G54" s="173"/>
      <c r="H54" s="145"/>
    </row>
    <row r="55" spans="1:9" ht="18" x14ac:dyDescent="0.2">
      <c r="A55" s="21"/>
      <c r="B55" s="22"/>
      <c r="C55" s="158"/>
      <c r="E55" s="172"/>
      <c r="F55" s="29"/>
      <c r="G55" s="173"/>
      <c r="H55" s="145"/>
    </row>
    <row r="56" spans="1:9" ht="165.75" x14ac:dyDescent="0.2">
      <c r="A56" s="146"/>
      <c r="B56" s="26"/>
      <c r="C56" s="168" t="s">
        <v>450</v>
      </c>
      <c r="D56" s="156"/>
      <c r="E56" s="168"/>
      <c r="F56" s="174"/>
      <c r="G56" s="175"/>
      <c r="I56" s="156"/>
    </row>
    <row r="57" spans="1:9" ht="12.75" customHeight="1" x14ac:dyDescent="0.2">
      <c r="A57" s="146"/>
      <c r="B57" s="26"/>
      <c r="C57" s="168"/>
      <c r="E57" s="172"/>
      <c r="F57" s="29"/>
      <c r="G57" s="173"/>
      <c r="H57" s="145"/>
    </row>
    <row r="58" spans="1:9" ht="18" x14ac:dyDescent="0.2">
      <c r="A58" s="146"/>
      <c r="B58" s="26" t="s">
        <v>21</v>
      </c>
      <c r="C58" s="158" t="s">
        <v>236</v>
      </c>
      <c r="D58" s="23" t="s">
        <v>9</v>
      </c>
      <c r="E58" s="171">
        <v>2</v>
      </c>
      <c r="F58" s="29"/>
      <c r="G58" s="25">
        <f>E58*F58</f>
        <v>0</v>
      </c>
      <c r="H58" s="145"/>
    </row>
    <row r="59" spans="1:9" ht="51" x14ac:dyDescent="0.2">
      <c r="A59" s="146"/>
      <c r="B59" s="26"/>
      <c r="C59" s="168" t="s">
        <v>241</v>
      </c>
      <c r="E59" s="172"/>
      <c r="F59" s="29"/>
      <c r="G59" s="173"/>
      <c r="H59" s="145"/>
    </row>
    <row r="60" spans="1:9" ht="12.75" customHeight="1" x14ac:dyDescent="0.2">
      <c r="A60" s="146"/>
      <c r="B60" s="26"/>
      <c r="C60" s="168"/>
      <c r="E60" s="172"/>
      <c r="F60" s="29"/>
      <c r="G60" s="173"/>
      <c r="H60" s="145"/>
    </row>
    <row r="61" spans="1:9" ht="242.25" x14ac:dyDescent="0.2">
      <c r="A61" s="146"/>
      <c r="B61" s="26"/>
      <c r="C61" s="168" t="s">
        <v>244</v>
      </c>
      <c r="E61" s="172"/>
      <c r="F61" s="29"/>
      <c r="G61" s="173"/>
      <c r="H61" s="145"/>
    </row>
    <row r="62" spans="1:9" ht="12.75" customHeight="1" x14ac:dyDescent="0.2">
      <c r="A62" s="146"/>
      <c r="B62" s="26"/>
      <c r="C62" s="168"/>
      <c r="E62" s="172"/>
      <c r="F62" s="29"/>
      <c r="G62" s="173"/>
      <c r="H62" s="145"/>
    </row>
    <row r="63" spans="1:9" ht="18" x14ac:dyDescent="0.2">
      <c r="A63" s="146"/>
      <c r="B63" s="26" t="s">
        <v>22</v>
      </c>
      <c r="C63" s="158" t="s">
        <v>235</v>
      </c>
      <c r="D63" s="23" t="s">
        <v>9</v>
      </c>
      <c r="E63" s="171">
        <v>1</v>
      </c>
      <c r="F63" s="29"/>
      <c r="G63" s="25">
        <f>E63*F63</f>
        <v>0</v>
      </c>
      <c r="H63" s="145"/>
    </row>
    <row r="64" spans="1:9" ht="44.25" customHeight="1" x14ac:dyDescent="0.2">
      <c r="A64" s="146"/>
      <c r="B64" s="26"/>
      <c r="C64" s="168" t="s">
        <v>242</v>
      </c>
      <c r="E64" s="172"/>
      <c r="F64" s="29"/>
      <c r="G64" s="173"/>
      <c r="H64" s="145"/>
    </row>
    <row r="65" spans="1:8" ht="12.75" customHeight="1" x14ac:dyDescent="0.2">
      <c r="A65" s="146"/>
      <c r="B65" s="26"/>
      <c r="C65" s="168"/>
      <c r="E65" s="172"/>
      <c r="F65" s="29"/>
      <c r="G65" s="173"/>
      <c r="H65" s="145"/>
    </row>
    <row r="66" spans="1:8" ht="229.5" x14ac:dyDescent="0.2">
      <c r="A66" s="146"/>
      <c r="B66" s="26"/>
      <c r="C66" s="168" t="s">
        <v>243</v>
      </c>
      <c r="E66" s="172"/>
      <c r="F66" s="29"/>
      <c r="G66" s="173"/>
      <c r="H66" s="145"/>
    </row>
    <row r="67" spans="1:8" ht="12.75" customHeight="1" x14ac:dyDescent="0.2">
      <c r="A67" s="146"/>
      <c r="B67" s="26"/>
      <c r="C67" s="168"/>
      <c r="E67" s="172"/>
      <c r="F67" s="29"/>
      <c r="G67" s="173"/>
      <c r="H67" s="145"/>
    </row>
    <row r="68" spans="1:8" ht="15" customHeight="1" x14ac:dyDescent="0.2">
      <c r="A68" s="146"/>
      <c r="B68" s="26" t="s">
        <v>25</v>
      </c>
      <c r="C68" s="158" t="s">
        <v>237</v>
      </c>
      <c r="D68" s="23" t="s">
        <v>9</v>
      </c>
      <c r="E68" s="171">
        <v>1</v>
      </c>
      <c r="F68" s="29"/>
      <c r="G68" s="25">
        <f>E68*F68</f>
        <v>0</v>
      </c>
      <c r="H68" s="145"/>
    </row>
    <row r="69" spans="1:8" ht="44.25" customHeight="1" x14ac:dyDescent="0.2">
      <c r="A69" s="146"/>
      <c r="B69" s="26"/>
      <c r="C69" s="168" t="s">
        <v>240</v>
      </c>
      <c r="E69" s="172"/>
      <c r="F69" s="29"/>
      <c r="G69" s="173"/>
      <c r="H69" s="145"/>
    </row>
    <row r="70" spans="1:8" ht="12.75" customHeight="1" x14ac:dyDescent="0.2">
      <c r="A70" s="146"/>
      <c r="B70" s="26"/>
      <c r="C70" s="168"/>
      <c r="E70" s="172"/>
      <c r="F70" s="29"/>
      <c r="G70" s="173"/>
      <c r="H70" s="145"/>
    </row>
    <row r="71" spans="1:8" ht="229.5" x14ac:dyDescent="0.2">
      <c r="A71" s="146"/>
      <c r="B71" s="26"/>
      <c r="C71" s="168" t="s">
        <v>245</v>
      </c>
      <c r="E71" s="172"/>
      <c r="F71" s="176"/>
      <c r="G71" s="176"/>
      <c r="H71" s="145"/>
    </row>
    <row r="72" spans="1:8" ht="18" x14ac:dyDescent="0.2">
      <c r="A72" s="146"/>
      <c r="B72" s="26"/>
      <c r="C72" s="168"/>
      <c r="E72" s="172"/>
      <c r="F72" s="29"/>
      <c r="G72" s="173"/>
      <c r="H72" s="145"/>
    </row>
    <row r="73" spans="1:8" ht="18" x14ac:dyDescent="0.2">
      <c r="A73" s="146"/>
      <c r="B73" s="26" t="s">
        <v>26</v>
      </c>
      <c r="C73" s="158" t="s">
        <v>238</v>
      </c>
      <c r="D73" s="23" t="s">
        <v>9</v>
      </c>
      <c r="E73" s="171">
        <v>1</v>
      </c>
      <c r="F73" s="29"/>
      <c r="G73" s="25">
        <f>E73*F73</f>
        <v>0</v>
      </c>
      <c r="H73" s="145"/>
    </row>
    <row r="74" spans="1:8" ht="42" customHeight="1" x14ac:dyDescent="0.2">
      <c r="A74" s="146"/>
      <c r="B74" s="26"/>
      <c r="C74" s="168" t="s">
        <v>239</v>
      </c>
      <c r="E74" s="172"/>
      <c r="F74" s="29"/>
      <c r="G74" s="173"/>
      <c r="H74" s="145"/>
    </row>
    <row r="75" spans="1:8" ht="12.75" customHeight="1" x14ac:dyDescent="0.2">
      <c r="A75" s="146"/>
      <c r="B75" s="26"/>
      <c r="C75" s="168"/>
      <c r="E75" s="172"/>
      <c r="F75" s="29"/>
      <c r="G75" s="173"/>
      <c r="H75" s="145"/>
    </row>
    <row r="76" spans="1:8" ht="151.5" customHeight="1" x14ac:dyDescent="0.2">
      <c r="A76" s="146"/>
      <c r="B76" s="26"/>
      <c r="C76" s="168" t="s">
        <v>253</v>
      </c>
      <c r="E76" s="172"/>
      <c r="F76" s="29"/>
      <c r="G76" s="173"/>
      <c r="H76" s="145"/>
    </row>
    <row r="77" spans="1:8" ht="12.75" customHeight="1" x14ac:dyDescent="0.2">
      <c r="A77" s="146"/>
      <c r="B77" s="26"/>
      <c r="C77" s="168" t="s">
        <v>246</v>
      </c>
      <c r="D77" s="23" t="s">
        <v>16</v>
      </c>
      <c r="E77" s="171">
        <v>1</v>
      </c>
      <c r="F77" s="29"/>
      <c r="G77" s="173"/>
      <c r="H77" s="145"/>
    </row>
    <row r="78" spans="1:8" ht="12.75" customHeight="1" x14ac:dyDescent="0.2">
      <c r="A78" s="146"/>
      <c r="B78" s="26"/>
      <c r="C78" s="168" t="s">
        <v>249</v>
      </c>
      <c r="D78" s="23" t="s">
        <v>16</v>
      </c>
      <c r="E78" s="171">
        <v>1</v>
      </c>
      <c r="F78" s="29"/>
      <c r="G78" s="173"/>
      <c r="H78" s="145"/>
    </row>
    <row r="79" spans="1:8" ht="12.75" customHeight="1" x14ac:dyDescent="0.2">
      <c r="A79" s="146"/>
      <c r="B79" s="26"/>
      <c r="C79" s="168" t="s">
        <v>247</v>
      </c>
      <c r="D79" s="23" t="s">
        <v>16</v>
      </c>
      <c r="E79" s="171">
        <v>2</v>
      </c>
      <c r="F79" s="29"/>
      <c r="G79" s="173"/>
      <c r="H79" s="145"/>
    </row>
    <row r="80" spans="1:8" ht="12.75" customHeight="1" x14ac:dyDescent="0.2">
      <c r="A80" s="146"/>
      <c r="B80" s="26"/>
      <c r="C80" s="168" t="s">
        <v>248</v>
      </c>
      <c r="D80" s="23" t="s">
        <v>16</v>
      </c>
      <c r="E80" s="171">
        <v>1</v>
      </c>
      <c r="F80" s="29"/>
      <c r="G80" s="173"/>
      <c r="H80" s="145"/>
    </row>
    <row r="81" spans="1:8" ht="12.75" customHeight="1" x14ac:dyDescent="0.2">
      <c r="A81" s="146"/>
      <c r="B81" s="26"/>
      <c r="C81" s="168" t="s">
        <v>250</v>
      </c>
      <c r="D81" s="23" t="s">
        <v>16</v>
      </c>
      <c r="E81" s="171">
        <v>1</v>
      </c>
      <c r="F81" s="29"/>
      <c r="G81" s="173"/>
      <c r="H81" s="145"/>
    </row>
    <row r="82" spans="1:8" ht="18" x14ac:dyDescent="0.2">
      <c r="A82" s="146"/>
      <c r="B82" s="26"/>
      <c r="C82" s="168"/>
      <c r="E82" s="172"/>
      <c r="F82" s="29"/>
      <c r="G82" s="173"/>
      <c r="H82" s="145"/>
    </row>
    <row r="83" spans="1:8" ht="18" x14ac:dyDescent="0.2">
      <c r="A83" s="146"/>
      <c r="B83" s="26" t="s">
        <v>27</v>
      </c>
      <c r="C83" s="158" t="s">
        <v>251</v>
      </c>
      <c r="D83" s="23" t="s">
        <v>9</v>
      </c>
      <c r="E83" s="171">
        <v>1</v>
      </c>
      <c r="F83" s="29"/>
      <c r="G83" s="25">
        <f>E83*F83</f>
        <v>0</v>
      </c>
      <c r="H83" s="145"/>
    </row>
    <row r="84" spans="1:8" ht="42" customHeight="1" x14ac:dyDescent="0.2">
      <c r="A84" s="146"/>
      <c r="B84" s="26"/>
      <c r="C84" s="168" t="s">
        <v>239</v>
      </c>
      <c r="E84" s="172"/>
      <c r="F84" s="29"/>
      <c r="G84" s="173"/>
      <c r="H84" s="145"/>
    </row>
    <row r="85" spans="1:8" ht="12.75" customHeight="1" x14ac:dyDescent="0.2">
      <c r="A85" s="146"/>
      <c r="B85" s="26"/>
      <c r="C85" s="168"/>
      <c r="E85" s="172"/>
      <c r="F85" s="29"/>
      <c r="G85" s="173"/>
      <c r="H85" s="145"/>
    </row>
    <row r="86" spans="1:8" ht="151.5" customHeight="1" x14ac:dyDescent="0.2">
      <c r="A86" s="146"/>
      <c r="B86" s="26"/>
      <c r="C86" s="168" t="s">
        <v>253</v>
      </c>
      <c r="E86" s="172"/>
      <c r="F86" s="29"/>
      <c r="G86" s="173"/>
      <c r="H86" s="145"/>
    </row>
    <row r="87" spans="1:8" ht="12.75" customHeight="1" x14ac:dyDescent="0.2">
      <c r="A87" s="146"/>
      <c r="B87" s="26"/>
      <c r="C87" s="168" t="s">
        <v>246</v>
      </c>
      <c r="D87" s="23" t="s">
        <v>16</v>
      </c>
      <c r="E87" s="171">
        <v>2</v>
      </c>
      <c r="F87" s="29"/>
      <c r="G87" s="173"/>
      <c r="H87" s="145"/>
    </row>
    <row r="88" spans="1:8" ht="12.75" customHeight="1" x14ac:dyDescent="0.2">
      <c r="A88" s="146"/>
      <c r="B88" s="26"/>
      <c r="C88" s="168" t="s">
        <v>249</v>
      </c>
      <c r="D88" s="23" t="s">
        <v>16</v>
      </c>
      <c r="E88" s="171">
        <v>3</v>
      </c>
      <c r="F88" s="29"/>
      <c r="G88" s="173"/>
      <c r="H88" s="145"/>
    </row>
    <row r="89" spans="1:8" ht="12.75" customHeight="1" x14ac:dyDescent="0.2">
      <c r="A89" s="146"/>
      <c r="B89" s="26"/>
      <c r="C89" s="168" t="s">
        <v>247</v>
      </c>
      <c r="D89" s="23" t="s">
        <v>16</v>
      </c>
      <c r="E89" s="171">
        <v>2</v>
      </c>
      <c r="F89" s="29"/>
      <c r="G89" s="173"/>
      <c r="H89" s="145"/>
    </row>
    <row r="90" spans="1:8" ht="12.75" customHeight="1" x14ac:dyDescent="0.2">
      <c r="A90" s="146"/>
      <c r="B90" s="26"/>
      <c r="C90" s="168" t="s">
        <v>248</v>
      </c>
      <c r="D90" s="23" t="s">
        <v>16</v>
      </c>
      <c r="E90" s="171">
        <v>1</v>
      </c>
      <c r="F90" s="29"/>
      <c r="G90" s="173"/>
      <c r="H90" s="145"/>
    </row>
    <row r="91" spans="1:8" ht="12.75" customHeight="1" x14ac:dyDescent="0.2">
      <c r="A91" s="146"/>
      <c r="B91" s="26"/>
      <c r="C91" s="168" t="s">
        <v>250</v>
      </c>
      <c r="D91" s="23" t="s">
        <v>16</v>
      </c>
      <c r="E91" s="171">
        <v>2</v>
      </c>
      <c r="F91" s="29"/>
      <c r="G91" s="173"/>
      <c r="H91" s="145"/>
    </row>
    <row r="92" spans="1:8" ht="18" x14ac:dyDescent="0.2">
      <c r="A92" s="146"/>
      <c r="B92" s="26"/>
      <c r="C92" s="168"/>
      <c r="E92" s="172"/>
      <c r="F92" s="29"/>
      <c r="G92" s="173"/>
      <c r="H92" s="145"/>
    </row>
    <row r="93" spans="1:8" ht="18" x14ac:dyDescent="0.2">
      <c r="A93" s="146"/>
      <c r="B93" s="26" t="s">
        <v>28</v>
      </c>
      <c r="C93" s="158" t="s">
        <v>252</v>
      </c>
      <c r="D93" s="23" t="s">
        <v>9</v>
      </c>
      <c r="E93" s="171">
        <v>1</v>
      </c>
      <c r="F93" s="29"/>
      <c r="G93" s="25">
        <f>E93*F93</f>
        <v>0</v>
      </c>
      <c r="H93" s="145"/>
    </row>
    <row r="94" spans="1:8" ht="42" customHeight="1" x14ac:dyDescent="0.2">
      <c r="A94" s="146"/>
      <c r="B94" s="26"/>
      <c r="C94" s="168" t="s">
        <v>239</v>
      </c>
      <c r="E94" s="172"/>
      <c r="F94" s="29"/>
      <c r="G94" s="173"/>
      <c r="H94" s="145"/>
    </row>
    <row r="95" spans="1:8" ht="12.75" customHeight="1" x14ac:dyDescent="0.2">
      <c r="A95" s="146"/>
      <c r="B95" s="26"/>
      <c r="C95" s="168"/>
      <c r="E95" s="172"/>
      <c r="F95" s="29"/>
      <c r="G95" s="173"/>
      <c r="H95" s="145"/>
    </row>
    <row r="96" spans="1:8" ht="152.25" customHeight="1" x14ac:dyDescent="0.2">
      <c r="A96" s="146"/>
      <c r="B96" s="26"/>
      <c r="C96" s="168" t="s">
        <v>255</v>
      </c>
      <c r="E96" s="172"/>
      <c r="F96" s="29"/>
      <c r="G96" s="173"/>
      <c r="H96" s="145"/>
    </row>
    <row r="97" spans="1:8" ht="12.75" customHeight="1" x14ac:dyDescent="0.2">
      <c r="A97" s="146"/>
      <c r="B97" s="26"/>
      <c r="C97" s="168" t="s">
        <v>246</v>
      </c>
      <c r="D97" s="23" t="s">
        <v>16</v>
      </c>
      <c r="E97" s="171">
        <v>1</v>
      </c>
      <c r="F97" s="29"/>
      <c r="G97" s="173"/>
      <c r="H97" s="145"/>
    </row>
    <row r="98" spans="1:8" ht="12.75" customHeight="1" x14ac:dyDescent="0.2">
      <c r="A98" s="146"/>
      <c r="B98" s="26"/>
      <c r="C98" s="168" t="s">
        <v>249</v>
      </c>
      <c r="D98" s="23" t="s">
        <v>16</v>
      </c>
      <c r="E98" s="171">
        <v>1</v>
      </c>
      <c r="F98" s="29"/>
      <c r="G98" s="173"/>
      <c r="H98" s="145"/>
    </row>
    <row r="99" spans="1:8" ht="41.25" customHeight="1" x14ac:dyDescent="0.2">
      <c r="A99" s="146"/>
      <c r="B99" s="26"/>
      <c r="C99" s="168" t="s">
        <v>260</v>
      </c>
      <c r="D99" s="23" t="s">
        <v>16</v>
      </c>
      <c r="E99" s="171">
        <v>1</v>
      </c>
      <c r="F99" s="29"/>
      <c r="G99" s="173"/>
      <c r="H99" s="145"/>
    </row>
    <row r="100" spans="1:8" ht="12.75" customHeight="1" x14ac:dyDescent="0.2">
      <c r="A100" s="146"/>
      <c r="B100" s="26"/>
      <c r="C100" s="168" t="s">
        <v>247</v>
      </c>
      <c r="D100" s="23" t="s">
        <v>16</v>
      </c>
      <c r="E100" s="171">
        <v>2</v>
      </c>
      <c r="F100" s="29"/>
      <c r="G100" s="173"/>
      <c r="H100" s="145"/>
    </row>
    <row r="101" spans="1:8" ht="12.75" customHeight="1" x14ac:dyDescent="0.2">
      <c r="A101" s="146"/>
      <c r="B101" s="26"/>
      <c r="C101" s="168" t="s">
        <v>248</v>
      </c>
      <c r="D101" s="23" t="s">
        <v>16</v>
      </c>
      <c r="E101" s="171">
        <v>1</v>
      </c>
      <c r="F101" s="29"/>
      <c r="G101" s="173"/>
      <c r="H101" s="145"/>
    </row>
    <row r="102" spans="1:8" ht="12.75" customHeight="1" x14ac:dyDescent="0.2">
      <c r="A102" s="146"/>
      <c r="B102" s="26"/>
      <c r="C102" s="168" t="s">
        <v>250</v>
      </c>
      <c r="D102" s="23" t="s">
        <v>16</v>
      </c>
      <c r="E102" s="171">
        <v>2</v>
      </c>
      <c r="F102" s="29"/>
      <c r="G102" s="173"/>
      <c r="H102" s="145"/>
    </row>
    <row r="103" spans="1:8" ht="12.75" customHeight="1" x14ac:dyDescent="0.2">
      <c r="A103" s="146"/>
      <c r="B103" s="26"/>
      <c r="C103" s="168" t="s">
        <v>254</v>
      </c>
      <c r="D103" s="23" t="s">
        <v>16</v>
      </c>
      <c r="E103" s="171">
        <v>1</v>
      </c>
      <c r="F103" s="29"/>
      <c r="G103" s="173"/>
      <c r="H103" s="145"/>
    </row>
    <row r="104" spans="1:8" ht="18" x14ac:dyDescent="0.2">
      <c r="A104" s="146"/>
      <c r="B104" s="26"/>
      <c r="C104" s="168"/>
      <c r="E104" s="172"/>
      <c r="F104" s="29"/>
      <c r="G104" s="173"/>
      <c r="H104" s="145"/>
    </row>
    <row r="105" spans="1:8" ht="18" x14ac:dyDescent="0.2">
      <c r="A105" s="146"/>
      <c r="B105" s="26" t="s">
        <v>29</v>
      </c>
      <c r="C105" s="158" t="s">
        <v>256</v>
      </c>
      <c r="D105" s="23" t="s">
        <v>9</v>
      </c>
      <c r="E105" s="171">
        <v>1</v>
      </c>
      <c r="F105" s="29"/>
      <c r="G105" s="25">
        <f>E105*F105</f>
        <v>0</v>
      </c>
      <c r="H105" s="145"/>
    </row>
    <row r="106" spans="1:8" ht="42" customHeight="1" x14ac:dyDescent="0.2">
      <c r="A106" s="146"/>
      <c r="B106" s="26"/>
      <c r="C106" s="168" t="s">
        <v>239</v>
      </c>
      <c r="E106" s="172"/>
      <c r="F106" s="29"/>
      <c r="G106" s="173"/>
      <c r="H106" s="145"/>
    </row>
    <row r="107" spans="1:8" ht="12.75" customHeight="1" x14ac:dyDescent="0.2">
      <c r="A107" s="146"/>
      <c r="B107" s="26"/>
      <c r="C107" s="168"/>
      <c r="E107" s="172"/>
      <c r="F107" s="29"/>
      <c r="G107" s="173"/>
      <c r="H107" s="145"/>
    </row>
    <row r="108" spans="1:8" ht="152.25" customHeight="1" x14ac:dyDescent="0.2">
      <c r="A108" s="146"/>
      <c r="B108" s="26"/>
      <c r="C108" s="168" t="s">
        <v>255</v>
      </c>
      <c r="E108" s="172"/>
      <c r="F108" s="29"/>
      <c r="G108" s="173"/>
      <c r="H108" s="145"/>
    </row>
    <row r="109" spans="1:8" ht="12.75" customHeight="1" x14ac:dyDescent="0.2">
      <c r="A109" s="146"/>
      <c r="B109" s="26"/>
      <c r="C109" s="168" t="s">
        <v>246</v>
      </c>
      <c r="D109" s="23" t="s">
        <v>16</v>
      </c>
      <c r="E109" s="171">
        <v>3</v>
      </c>
      <c r="F109" s="29"/>
      <c r="G109" s="173"/>
      <c r="H109" s="145"/>
    </row>
    <row r="110" spans="1:8" ht="12.75" customHeight="1" x14ac:dyDescent="0.2">
      <c r="A110" s="146"/>
      <c r="B110" s="26"/>
      <c r="C110" s="168" t="s">
        <v>247</v>
      </c>
      <c r="D110" s="23" t="s">
        <v>16</v>
      </c>
      <c r="E110" s="171">
        <v>2</v>
      </c>
      <c r="F110" s="29"/>
      <c r="G110" s="173"/>
      <c r="H110" s="145"/>
    </row>
    <row r="111" spans="1:8" ht="12.75" customHeight="1" x14ac:dyDescent="0.2">
      <c r="A111" s="146"/>
      <c r="B111" s="26"/>
      <c r="C111" s="168" t="s">
        <v>248</v>
      </c>
      <c r="D111" s="23" t="s">
        <v>16</v>
      </c>
      <c r="E111" s="171">
        <v>3</v>
      </c>
      <c r="F111" s="29"/>
      <c r="G111" s="173"/>
      <c r="H111" s="145"/>
    </row>
    <row r="112" spans="1:8" ht="12.75" customHeight="1" x14ac:dyDescent="0.2">
      <c r="A112" s="146"/>
      <c r="B112" s="26"/>
      <c r="C112" s="168" t="s">
        <v>250</v>
      </c>
      <c r="D112" s="23" t="s">
        <v>16</v>
      </c>
      <c r="E112" s="171">
        <v>2</v>
      </c>
      <c r="F112" s="29"/>
      <c r="G112" s="173"/>
      <c r="H112" s="145"/>
    </row>
    <row r="113" spans="1:8" ht="12" customHeight="1" x14ac:dyDescent="0.2">
      <c r="A113" s="146"/>
      <c r="B113" s="26"/>
      <c r="C113" s="177"/>
      <c r="E113" s="172"/>
      <c r="F113" s="29"/>
      <c r="G113" s="173"/>
      <c r="H113" s="145"/>
    </row>
    <row r="114" spans="1:8" ht="18" x14ac:dyDescent="0.2">
      <c r="A114" s="146"/>
      <c r="B114" s="26" t="s">
        <v>30</v>
      </c>
      <c r="C114" s="158" t="s">
        <v>98</v>
      </c>
      <c r="E114" s="172"/>
      <c r="F114" s="29"/>
      <c r="G114" s="173"/>
      <c r="H114" s="145"/>
    </row>
    <row r="115" spans="1:8" ht="30.75" customHeight="1" x14ac:dyDescent="0.2">
      <c r="A115" s="146"/>
      <c r="B115" s="26"/>
      <c r="C115" s="168" t="s">
        <v>257</v>
      </c>
      <c r="D115" s="23" t="s">
        <v>9</v>
      </c>
      <c r="E115" s="171">
        <v>3</v>
      </c>
      <c r="F115" s="29"/>
      <c r="G115" s="25">
        <f>E115*F115</f>
        <v>0</v>
      </c>
      <c r="H115" s="145"/>
    </row>
    <row r="116" spans="1:8" ht="11.25" customHeight="1" x14ac:dyDescent="0.2">
      <c r="A116" s="146"/>
      <c r="B116" s="178"/>
      <c r="C116" s="177"/>
      <c r="E116" s="171"/>
      <c r="F116" s="176"/>
      <c r="G116" s="25"/>
      <c r="H116" s="145"/>
    </row>
    <row r="117" spans="1:8" ht="18" x14ac:dyDescent="0.2">
      <c r="A117" s="146"/>
      <c r="B117" s="26" t="s">
        <v>31</v>
      </c>
      <c r="C117" s="158" t="s">
        <v>258</v>
      </c>
      <c r="E117" s="171"/>
      <c r="F117" s="29"/>
      <c r="G117" s="25"/>
      <c r="H117" s="145"/>
    </row>
    <row r="118" spans="1:8" ht="20.25" customHeight="1" x14ac:dyDescent="0.2">
      <c r="A118" s="146"/>
      <c r="B118" s="26"/>
      <c r="C118" s="179" t="s">
        <v>259</v>
      </c>
      <c r="D118" s="23" t="s">
        <v>9</v>
      </c>
      <c r="E118" s="171">
        <v>1</v>
      </c>
      <c r="F118" s="180"/>
      <c r="G118" s="25">
        <f>E118*F118</f>
        <v>0</v>
      </c>
      <c r="H118" s="145"/>
    </row>
    <row r="119" spans="1:8" ht="13.5" customHeight="1" x14ac:dyDescent="0.2">
      <c r="A119" s="146"/>
      <c r="B119" s="26"/>
      <c r="C119" s="168"/>
      <c r="E119" s="172"/>
      <c r="F119" s="29"/>
      <c r="G119" s="25"/>
      <c r="H119" s="145"/>
    </row>
    <row r="120" spans="1:8" ht="30" customHeight="1" x14ac:dyDescent="0.2">
      <c r="A120" s="146"/>
      <c r="B120" s="26" t="s">
        <v>59</v>
      </c>
      <c r="C120" s="158" t="s">
        <v>101</v>
      </c>
      <c r="E120" s="172"/>
      <c r="F120" s="29"/>
      <c r="G120" s="25"/>
      <c r="H120" s="145"/>
    </row>
    <row r="121" spans="1:8" ht="10.5" customHeight="1" x14ac:dyDescent="0.2">
      <c r="A121" s="146"/>
      <c r="B121" s="26"/>
      <c r="C121" s="168"/>
      <c r="E121" s="172"/>
      <c r="F121" s="29"/>
      <c r="G121" s="25"/>
      <c r="H121" s="145"/>
    </row>
    <row r="122" spans="1:8" ht="43.5" customHeight="1" x14ac:dyDescent="0.2">
      <c r="A122" s="146"/>
      <c r="B122" s="26"/>
      <c r="C122" s="181" t="s">
        <v>102</v>
      </c>
      <c r="D122" s="23" t="s">
        <v>16</v>
      </c>
      <c r="E122" s="171">
        <v>3</v>
      </c>
      <c r="F122" s="29"/>
      <c r="G122" s="25">
        <f>E122*F122</f>
        <v>0</v>
      </c>
      <c r="H122" s="145"/>
    </row>
    <row r="123" spans="1:8" ht="12" customHeight="1" x14ac:dyDescent="0.2">
      <c r="A123" s="146"/>
      <c r="B123" s="26"/>
      <c r="C123" s="181"/>
      <c r="E123" s="171"/>
      <c r="F123" s="29"/>
      <c r="G123" s="151"/>
      <c r="H123" s="145"/>
    </row>
    <row r="124" spans="1:8" ht="18" customHeight="1" x14ac:dyDescent="0.2">
      <c r="A124" s="146"/>
      <c r="B124" s="26" t="s">
        <v>60</v>
      </c>
      <c r="C124" s="181" t="s">
        <v>420</v>
      </c>
      <c r="D124" s="23" t="s">
        <v>9</v>
      </c>
      <c r="E124" s="171">
        <v>1</v>
      </c>
      <c r="F124" s="29"/>
      <c r="G124" s="25">
        <f>E124*F124</f>
        <v>0</v>
      </c>
      <c r="H124" s="145"/>
    </row>
    <row r="125" spans="1:8" ht="12" customHeight="1" x14ac:dyDescent="0.2">
      <c r="A125" s="146"/>
      <c r="B125" s="26"/>
      <c r="C125" s="164"/>
      <c r="E125" s="24"/>
      <c r="F125" s="29"/>
      <c r="G125" s="25"/>
      <c r="H125" s="145"/>
    </row>
    <row r="126" spans="1:8" ht="28.5" customHeight="1" x14ac:dyDescent="0.2">
      <c r="A126" s="146"/>
      <c r="B126" s="26" t="s">
        <v>61</v>
      </c>
      <c r="C126" s="1" t="s">
        <v>416</v>
      </c>
      <c r="D126" s="35" t="s">
        <v>9</v>
      </c>
      <c r="E126" s="24">
        <v>1</v>
      </c>
      <c r="F126" s="29"/>
      <c r="G126" s="25">
        <f>E126*F126</f>
        <v>0</v>
      </c>
      <c r="H126" s="145"/>
    </row>
    <row r="127" spans="1:8" ht="12" customHeight="1" x14ac:dyDescent="0.2">
      <c r="A127" s="146"/>
      <c r="B127" s="26"/>
      <c r="C127" s="164"/>
      <c r="E127" s="24"/>
      <c r="F127" s="29"/>
      <c r="G127" s="25"/>
      <c r="H127" s="145"/>
    </row>
    <row r="128" spans="1:8" ht="30.75" customHeight="1" x14ac:dyDescent="0.2">
      <c r="A128" s="146"/>
      <c r="B128" s="26" t="s">
        <v>62</v>
      </c>
      <c r="C128" s="1" t="s">
        <v>398</v>
      </c>
      <c r="D128" s="35" t="s">
        <v>9</v>
      </c>
      <c r="E128" s="24">
        <v>1</v>
      </c>
      <c r="F128" s="29"/>
      <c r="G128" s="25">
        <f>E128*F128</f>
        <v>0</v>
      </c>
      <c r="H128" s="145"/>
    </row>
    <row r="129" spans="1:8" ht="15" customHeight="1" x14ac:dyDescent="0.2">
      <c r="A129" s="146"/>
      <c r="B129" s="26"/>
      <c r="C129" s="168"/>
      <c r="E129" s="24"/>
      <c r="F129" s="29"/>
      <c r="G129" s="25"/>
      <c r="H129" s="145"/>
    </row>
    <row r="130" spans="1:8" ht="18" x14ac:dyDescent="0.2">
      <c r="A130" s="146"/>
      <c r="B130" s="26" t="s">
        <v>63</v>
      </c>
      <c r="C130" s="168" t="s">
        <v>125</v>
      </c>
      <c r="D130" s="23" t="s">
        <v>9</v>
      </c>
      <c r="E130" s="24">
        <v>1</v>
      </c>
      <c r="F130" s="29"/>
      <c r="G130" s="25">
        <f>E130*F130</f>
        <v>0</v>
      </c>
      <c r="H130" s="145"/>
    </row>
    <row r="131" spans="1:8" ht="15" customHeight="1" thickBot="1" x14ac:dyDescent="0.25">
      <c r="A131" s="146"/>
      <c r="B131" s="26"/>
      <c r="C131" s="168"/>
      <c r="E131" s="172"/>
      <c r="F131" s="29"/>
      <c r="G131" s="173"/>
      <c r="H131" s="145"/>
    </row>
    <row r="132" spans="1:8" ht="22.5" customHeight="1" thickBot="1" x14ac:dyDescent="0.3">
      <c r="A132" s="264" t="s">
        <v>373</v>
      </c>
      <c r="B132" s="265"/>
      <c r="C132" s="265"/>
      <c r="D132" s="265"/>
      <c r="E132" s="265"/>
      <c r="F132" s="266"/>
      <c r="G132" s="152">
        <f>SUM(G53:G131)</f>
        <v>0</v>
      </c>
      <c r="H132" s="145"/>
    </row>
    <row r="133" spans="1:8" ht="18" x14ac:dyDescent="0.2">
      <c r="A133" s="146"/>
      <c r="B133" s="26"/>
      <c r="C133" s="168"/>
      <c r="E133" s="172"/>
      <c r="F133" s="29"/>
      <c r="G133" s="173"/>
      <c r="H133" s="145"/>
    </row>
    <row r="134" spans="1:8" ht="18" x14ac:dyDescent="0.2">
      <c r="A134" s="182" t="s">
        <v>20</v>
      </c>
      <c r="B134" s="22" t="s">
        <v>32</v>
      </c>
      <c r="C134" s="158" t="s">
        <v>103</v>
      </c>
      <c r="E134" s="172"/>
      <c r="F134" s="29"/>
      <c r="G134" s="173"/>
      <c r="H134" s="145"/>
    </row>
    <row r="135" spans="1:8" ht="18" x14ac:dyDescent="0.2">
      <c r="A135" s="146"/>
      <c r="B135" s="26" t="s">
        <v>33</v>
      </c>
      <c r="C135" s="165" t="s">
        <v>104</v>
      </c>
      <c r="D135" s="23" t="s">
        <v>9</v>
      </c>
      <c r="E135" s="171">
        <v>1</v>
      </c>
      <c r="F135" s="29"/>
      <c r="G135" s="25">
        <f>E135*F135</f>
        <v>0</v>
      </c>
      <c r="H135" s="145"/>
    </row>
    <row r="136" spans="1:8" ht="18" x14ac:dyDescent="0.2">
      <c r="A136" s="146"/>
      <c r="B136" s="26"/>
      <c r="C136" s="183" t="s">
        <v>107</v>
      </c>
      <c r="E136" s="172"/>
      <c r="F136" s="29"/>
      <c r="G136" s="173"/>
      <c r="H136" s="145"/>
    </row>
    <row r="137" spans="1:8" ht="18" x14ac:dyDescent="0.2">
      <c r="A137" s="146"/>
      <c r="B137" s="26"/>
      <c r="C137" s="183" t="s">
        <v>408</v>
      </c>
      <c r="E137" s="172"/>
      <c r="F137" s="29"/>
      <c r="G137" s="173"/>
      <c r="H137" s="145"/>
    </row>
    <row r="138" spans="1:8" ht="18" x14ac:dyDescent="0.2">
      <c r="A138" s="146"/>
      <c r="B138" s="26"/>
      <c r="C138" s="183" t="s">
        <v>108</v>
      </c>
      <c r="E138" s="172"/>
      <c r="F138" s="29"/>
      <c r="G138" s="173"/>
      <c r="H138" s="145"/>
    </row>
    <row r="139" spans="1:8" ht="18" x14ac:dyDescent="0.2">
      <c r="A139" s="146"/>
      <c r="B139" s="26"/>
      <c r="C139" s="183" t="s">
        <v>109</v>
      </c>
      <c r="E139" s="172"/>
      <c r="F139" s="29"/>
      <c r="G139" s="173"/>
      <c r="H139" s="145"/>
    </row>
    <row r="140" spans="1:8" ht="18" x14ac:dyDescent="0.2">
      <c r="A140" s="146"/>
      <c r="B140" s="26"/>
      <c r="C140" s="183" t="s">
        <v>457</v>
      </c>
      <c r="E140" s="172"/>
      <c r="F140" s="29"/>
      <c r="G140" s="173"/>
      <c r="H140" s="145"/>
    </row>
    <row r="141" spans="1:8" ht="18" x14ac:dyDescent="0.2">
      <c r="A141" s="146"/>
      <c r="B141" s="26"/>
      <c r="C141" s="183" t="s">
        <v>110</v>
      </c>
      <c r="E141" s="172"/>
      <c r="F141" s="29"/>
      <c r="G141" s="173"/>
      <c r="H141" s="145"/>
    </row>
    <row r="142" spans="1:8" ht="18" x14ac:dyDescent="0.2">
      <c r="A142" s="146"/>
      <c r="B142" s="26"/>
      <c r="C142" s="183" t="s">
        <v>111</v>
      </c>
      <c r="E142" s="172"/>
      <c r="F142" s="29"/>
      <c r="G142" s="173"/>
      <c r="H142" s="145"/>
    </row>
    <row r="143" spans="1:8" ht="18" x14ac:dyDescent="0.2">
      <c r="A143" s="146"/>
      <c r="B143" s="26"/>
      <c r="C143" s="183" t="s">
        <v>112</v>
      </c>
      <c r="E143" s="172"/>
      <c r="F143" s="29"/>
      <c r="G143" s="173"/>
      <c r="H143" s="145"/>
    </row>
    <row r="144" spans="1:8" ht="18" x14ac:dyDescent="0.2">
      <c r="A144" s="146"/>
      <c r="B144" s="26"/>
      <c r="C144" s="183" t="s">
        <v>409</v>
      </c>
      <c r="E144" s="172"/>
      <c r="F144" s="29"/>
      <c r="G144" s="173"/>
      <c r="H144" s="145"/>
    </row>
    <row r="145" spans="1:8" ht="18" x14ac:dyDescent="0.2">
      <c r="A145" s="146"/>
      <c r="B145" s="26"/>
      <c r="C145" s="183" t="s">
        <v>410</v>
      </c>
      <c r="E145" s="172"/>
      <c r="F145" s="29"/>
      <c r="G145" s="173"/>
      <c r="H145" s="145"/>
    </row>
    <row r="146" spans="1:8" ht="18" x14ac:dyDescent="0.2">
      <c r="A146" s="146"/>
      <c r="B146" s="26"/>
      <c r="C146" s="183" t="s">
        <v>458</v>
      </c>
      <c r="E146" s="172"/>
      <c r="F146" s="29"/>
      <c r="G146" s="173"/>
      <c r="H146" s="145"/>
    </row>
    <row r="147" spans="1:8" ht="20.25" customHeight="1" x14ac:dyDescent="0.2">
      <c r="A147" s="146"/>
      <c r="B147" s="26"/>
      <c r="C147" s="183" t="s">
        <v>113</v>
      </c>
      <c r="E147" s="172"/>
      <c r="F147" s="29"/>
      <c r="G147" s="173"/>
      <c r="H147" s="145"/>
    </row>
    <row r="148" spans="1:8" ht="18" x14ac:dyDescent="0.2">
      <c r="A148" s="146"/>
      <c r="B148" s="26"/>
      <c r="C148" s="183" t="s">
        <v>114</v>
      </c>
      <c r="E148" s="172"/>
      <c r="F148" s="29"/>
      <c r="G148" s="173"/>
      <c r="H148" s="145"/>
    </row>
    <row r="149" spans="1:8" ht="18" x14ac:dyDescent="0.2">
      <c r="A149" s="146"/>
      <c r="B149" s="26"/>
      <c r="C149" s="183" t="s">
        <v>115</v>
      </c>
      <c r="E149" s="172"/>
      <c r="F149" s="29"/>
      <c r="G149" s="173"/>
      <c r="H149" s="145"/>
    </row>
    <row r="150" spans="1:8" ht="25.5" x14ac:dyDescent="0.2">
      <c r="A150" s="146"/>
      <c r="B150" s="26"/>
      <c r="C150" s="183" t="s">
        <v>116</v>
      </c>
      <c r="E150" s="172"/>
      <c r="F150" s="29"/>
      <c r="G150" s="173"/>
      <c r="H150" s="145"/>
    </row>
    <row r="151" spans="1:8" ht="18" x14ac:dyDescent="0.2">
      <c r="A151" s="146"/>
      <c r="B151" s="26"/>
      <c r="C151" s="183" t="s">
        <v>213</v>
      </c>
      <c r="E151" s="172"/>
      <c r="G151" s="173"/>
      <c r="H151" s="145"/>
    </row>
    <row r="152" spans="1:8" ht="18" x14ac:dyDescent="0.2">
      <c r="A152" s="146"/>
      <c r="B152" s="26"/>
      <c r="C152" s="183" t="s">
        <v>105</v>
      </c>
      <c r="E152" s="172"/>
      <c r="G152" s="173"/>
      <c r="H152" s="145"/>
    </row>
    <row r="153" spans="1:8" ht="12" customHeight="1" x14ac:dyDescent="0.2">
      <c r="A153" s="146"/>
      <c r="B153" s="26"/>
      <c r="C153" s="183"/>
      <c r="E153" s="172"/>
      <c r="G153" s="173"/>
      <c r="H153" s="145"/>
    </row>
    <row r="154" spans="1:8" ht="21.75" customHeight="1" x14ac:dyDescent="0.2">
      <c r="A154" s="146"/>
      <c r="B154" s="26" t="s">
        <v>34</v>
      </c>
      <c r="C154" s="184" t="s">
        <v>402</v>
      </c>
      <c r="D154" s="23" t="s">
        <v>9</v>
      </c>
      <c r="E154" s="171">
        <v>1</v>
      </c>
      <c r="F154" s="29"/>
      <c r="G154" s="25">
        <f>E154*F154</f>
        <v>0</v>
      </c>
      <c r="H154" s="145"/>
    </row>
    <row r="155" spans="1:8" ht="41.25" customHeight="1" x14ac:dyDescent="0.2">
      <c r="A155" s="146"/>
      <c r="B155" s="26"/>
      <c r="C155" s="183" t="s">
        <v>106</v>
      </c>
      <c r="E155" s="172"/>
      <c r="G155" s="173"/>
      <c r="H155" s="145"/>
    </row>
    <row r="156" spans="1:8" ht="18.75" thickBot="1" x14ac:dyDescent="0.25">
      <c r="A156" s="146"/>
      <c r="B156" s="26"/>
      <c r="C156" s="185"/>
      <c r="E156" s="186"/>
      <c r="G156" s="173"/>
      <c r="H156" s="145"/>
    </row>
    <row r="157" spans="1:8" ht="23.25" customHeight="1" thickBot="1" x14ac:dyDescent="0.3">
      <c r="A157" s="264" t="s">
        <v>372</v>
      </c>
      <c r="B157" s="265"/>
      <c r="C157" s="265"/>
      <c r="D157" s="265"/>
      <c r="E157" s="265"/>
      <c r="F157" s="266"/>
      <c r="G157" s="152">
        <f>SUM(G134:G156)</f>
        <v>0</v>
      </c>
      <c r="H157" s="145"/>
    </row>
    <row r="158" spans="1:8" ht="15.75" customHeight="1" thickBot="1" x14ac:dyDescent="0.3">
      <c r="A158" s="153"/>
      <c r="B158" s="154"/>
      <c r="C158" s="154"/>
      <c r="D158" s="154"/>
      <c r="E158" s="154"/>
      <c r="F158" s="154"/>
      <c r="G158" s="155"/>
      <c r="H158" s="145"/>
    </row>
    <row r="159" spans="1:8" ht="22.5" customHeight="1" thickBot="1" x14ac:dyDescent="0.3">
      <c r="A159" s="267" t="s">
        <v>371</v>
      </c>
      <c r="B159" s="268"/>
      <c r="C159" s="268"/>
      <c r="D159" s="268"/>
      <c r="E159" s="268"/>
      <c r="F159" s="269"/>
      <c r="G159" s="152">
        <f>G157+G132+G51+G37</f>
        <v>0</v>
      </c>
    </row>
    <row r="164" spans="2:13" x14ac:dyDescent="0.2">
      <c r="I164" s="121"/>
    </row>
    <row r="165" spans="2:13" x14ac:dyDescent="0.2">
      <c r="I165" s="121"/>
    </row>
    <row r="166" spans="2:13" x14ac:dyDescent="0.2">
      <c r="I166" s="121"/>
      <c r="M166" s="38"/>
    </row>
    <row r="167" spans="2:13" x14ac:dyDescent="0.2">
      <c r="I167" s="121"/>
    </row>
    <row r="168" spans="2:13" x14ac:dyDescent="0.2">
      <c r="I168" s="121"/>
    </row>
    <row r="169" spans="2:13" x14ac:dyDescent="0.2">
      <c r="I169" s="121"/>
    </row>
    <row r="170" spans="2:13" x14ac:dyDescent="0.2">
      <c r="I170" s="121"/>
    </row>
    <row r="171" spans="2:13" x14ac:dyDescent="0.2">
      <c r="B171" s="125"/>
      <c r="C171" s="125"/>
      <c r="D171" s="125"/>
      <c r="E171" s="125"/>
      <c r="F171" s="125"/>
      <c r="G171" s="125"/>
      <c r="H171" s="125"/>
      <c r="I171" s="121"/>
    </row>
    <row r="172" spans="2:13" x14ac:dyDescent="0.2">
      <c r="B172" s="125"/>
      <c r="C172" s="125"/>
      <c r="D172" s="125"/>
      <c r="E172" s="125"/>
      <c r="F172" s="125"/>
      <c r="G172" s="125"/>
      <c r="H172" s="125"/>
      <c r="I172" s="121"/>
    </row>
    <row r="173" spans="2:13" x14ac:dyDescent="0.2">
      <c r="B173" s="125"/>
      <c r="C173" s="125"/>
      <c r="D173" s="125"/>
      <c r="E173" s="125"/>
      <c r="F173" s="125"/>
      <c r="G173" s="125"/>
      <c r="H173" s="125"/>
      <c r="I173" s="121"/>
    </row>
    <row r="174" spans="2:13" x14ac:dyDescent="0.2">
      <c r="B174" s="125"/>
      <c r="C174" s="125"/>
      <c r="D174" s="125"/>
      <c r="E174" s="125"/>
      <c r="F174" s="125"/>
      <c r="G174" s="125"/>
      <c r="H174" s="125"/>
      <c r="I174" s="121"/>
    </row>
    <row r="175" spans="2:13" x14ac:dyDescent="0.2">
      <c r="B175" s="125"/>
      <c r="C175" s="125"/>
      <c r="D175" s="125"/>
      <c r="E175" s="125"/>
      <c r="F175" s="125"/>
      <c r="G175" s="125"/>
      <c r="H175" s="125"/>
      <c r="I175" s="121"/>
    </row>
  </sheetData>
  <sheetProtection selectLockedCells="1"/>
  <mergeCells count="13">
    <mergeCell ref="A159:F159"/>
    <mergeCell ref="B5:G5"/>
    <mergeCell ref="B7:G7"/>
    <mergeCell ref="A9:B10"/>
    <mergeCell ref="C9:C10"/>
    <mergeCell ref="D9:D10"/>
    <mergeCell ref="E9:E10"/>
    <mergeCell ref="F9:F10"/>
    <mergeCell ref="G9:G10"/>
    <mergeCell ref="A37:F37"/>
    <mergeCell ref="A51:F51"/>
    <mergeCell ref="A132:F132"/>
    <mergeCell ref="A157:F157"/>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ignoredErrors>
    <ignoredError sqref="B128:B13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view="pageBreakPreview" zoomScaleNormal="70" zoomScaleSheetLayoutView="100" workbookViewId="0">
      <pane ySplit="10" topLeftCell="A11" activePane="bottomLeft" state="frozen"/>
      <selection sqref="A1:XFD1048576"/>
      <selection pane="bottomLeft" activeCell="F15" sqref="F15"/>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32</v>
      </c>
      <c r="B5" s="250" t="s">
        <v>338</v>
      </c>
      <c r="C5" s="250"/>
      <c r="D5" s="250"/>
      <c r="E5" s="250"/>
      <c r="F5" s="250"/>
      <c r="G5" s="250"/>
      <c r="H5" s="124"/>
    </row>
    <row r="6" spans="1:8" ht="3" customHeight="1" x14ac:dyDescent="0.3">
      <c r="A6" s="131"/>
      <c r="B6" s="132"/>
      <c r="C6" s="132"/>
      <c r="D6" s="132"/>
      <c r="E6" s="132"/>
      <c r="F6" s="132"/>
      <c r="G6" s="132"/>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8" x14ac:dyDescent="0.2">
      <c r="A11" s="138"/>
      <c r="B11" s="139"/>
      <c r="C11" s="140"/>
      <c r="D11" s="141"/>
      <c r="E11" s="142"/>
      <c r="F11" s="143"/>
      <c r="G11" s="144"/>
      <c r="H11" s="145"/>
    </row>
    <row r="12" spans="1:8" ht="18" x14ac:dyDescent="0.2">
      <c r="A12" s="21" t="s">
        <v>32</v>
      </c>
      <c r="B12" s="22" t="s">
        <v>1</v>
      </c>
      <c r="C12" s="3" t="s">
        <v>325</v>
      </c>
      <c r="D12" s="23" t="s">
        <v>9</v>
      </c>
      <c r="E12" s="24">
        <v>1</v>
      </c>
      <c r="F12" s="29"/>
      <c r="G12" s="25">
        <f>E12*F12</f>
        <v>0</v>
      </c>
      <c r="H12" s="145"/>
    </row>
    <row r="13" spans="1:8" ht="18" x14ac:dyDescent="0.2">
      <c r="A13" s="6"/>
      <c r="B13" s="7"/>
      <c r="C13" s="1"/>
      <c r="D13" s="11"/>
      <c r="E13" s="12"/>
      <c r="F13" s="9"/>
      <c r="G13" s="13"/>
      <c r="H13" s="145"/>
    </row>
    <row r="14" spans="1:8" ht="18" x14ac:dyDescent="0.2">
      <c r="A14" s="6"/>
      <c r="B14" s="14"/>
      <c r="C14" s="1" t="s">
        <v>270</v>
      </c>
      <c r="D14" s="8"/>
      <c r="E14" s="15"/>
      <c r="F14" s="9"/>
      <c r="G14" s="16"/>
      <c r="H14" s="145"/>
    </row>
    <row r="15" spans="1:8" ht="66.75" customHeight="1" x14ac:dyDescent="0.2">
      <c r="A15" s="6"/>
      <c r="B15" s="7"/>
      <c r="C15" s="1" t="s">
        <v>271</v>
      </c>
      <c r="D15" s="11"/>
      <c r="E15" s="15"/>
      <c r="F15" s="9"/>
      <c r="G15" s="16"/>
      <c r="H15" s="145"/>
    </row>
    <row r="16" spans="1:8" ht="42.75" customHeight="1" x14ac:dyDescent="0.2">
      <c r="A16" s="6"/>
      <c r="B16" s="14"/>
      <c r="C16" s="1" t="s">
        <v>272</v>
      </c>
      <c r="D16" s="8"/>
      <c r="E16" s="15"/>
      <c r="F16" s="9"/>
      <c r="G16" s="16"/>
      <c r="H16" s="145"/>
    </row>
    <row r="17" spans="1:8" ht="42.75" customHeight="1" x14ac:dyDescent="0.2">
      <c r="A17" s="6"/>
      <c r="B17" s="7"/>
      <c r="C17" s="4" t="s">
        <v>341</v>
      </c>
      <c r="D17" s="11"/>
      <c r="E17" s="15"/>
      <c r="F17" s="9"/>
      <c r="G17" s="16"/>
      <c r="H17" s="145"/>
    </row>
    <row r="18" spans="1:8" ht="47.25" customHeight="1" x14ac:dyDescent="0.2">
      <c r="A18" s="6"/>
      <c r="B18" s="7"/>
      <c r="C18" s="28" t="s">
        <v>401</v>
      </c>
      <c r="D18" s="11"/>
      <c r="E18" s="15"/>
      <c r="F18" s="9"/>
      <c r="G18" s="16"/>
      <c r="H18" s="145"/>
    </row>
    <row r="19" spans="1:8" ht="30" customHeight="1" x14ac:dyDescent="0.2">
      <c r="A19" s="6"/>
      <c r="B19" s="7"/>
      <c r="C19" s="28" t="s">
        <v>367</v>
      </c>
      <c r="D19" s="11"/>
      <c r="E19" s="15"/>
      <c r="F19" s="9"/>
      <c r="G19" s="16"/>
      <c r="H19" s="145"/>
    </row>
    <row r="20" spans="1:8" ht="14.25" customHeight="1" x14ac:dyDescent="0.2">
      <c r="A20" s="17"/>
      <c r="B20" s="18"/>
      <c r="C20" s="1"/>
      <c r="D20" s="8"/>
      <c r="E20" s="15"/>
      <c r="F20" s="19"/>
      <c r="G20" s="16"/>
      <c r="H20" s="145"/>
    </row>
    <row r="21" spans="1:8" ht="18" x14ac:dyDescent="0.2">
      <c r="A21" s="17"/>
      <c r="B21" s="26" t="s">
        <v>10</v>
      </c>
      <c r="C21" s="3" t="s">
        <v>326</v>
      </c>
      <c r="D21" s="23" t="s">
        <v>9</v>
      </c>
      <c r="E21" s="24">
        <v>1</v>
      </c>
      <c r="F21" s="19"/>
      <c r="G21" s="16"/>
      <c r="H21" s="145"/>
    </row>
    <row r="22" spans="1:8" ht="18" x14ac:dyDescent="0.2">
      <c r="A22" s="17"/>
      <c r="B22" s="26"/>
      <c r="C22" s="3" t="s">
        <v>340</v>
      </c>
      <c r="D22" s="8"/>
      <c r="E22" s="15"/>
      <c r="F22" s="19"/>
      <c r="G22" s="16"/>
      <c r="H22" s="145"/>
    </row>
    <row r="23" spans="1:8" ht="45" customHeight="1" x14ac:dyDescent="0.2">
      <c r="A23" s="17"/>
      <c r="B23" s="26"/>
      <c r="C23" s="1" t="s">
        <v>366</v>
      </c>
      <c r="D23" s="8"/>
      <c r="E23" s="15"/>
      <c r="F23" s="19"/>
      <c r="G23" s="16"/>
      <c r="H23" s="145"/>
    </row>
    <row r="24" spans="1:8" ht="18" x14ac:dyDescent="0.2">
      <c r="A24" s="17"/>
      <c r="B24" s="27"/>
      <c r="C24" s="1" t="s">
        <v>273</v>
      </c>
      <c r="D24" s="8"/>
      <c r="E24" s="15"/>
      <c r="F24" s="19"/>
      <c r="G24" s="16"/>
      <c r="H24" s="145"/>
    </row>
    <row r="25" spans="1:8" ht="18" customHeight="1" x14ac:dyDescent="0.2">
      <c r="A25" s="17"/>
      <c r="B25" s="26"/>
      <c r="C25" s="1" t="s">
        <v>274</v>
      </c>
      <c r="D25" s="8"/>
      <c r="E25" s="15"/>
      <c r="F25" s="19"/>
      <c r="G25" s="16"/>
      <c r="H25" s="145"/>
    </row>
    <row r="26" spans="1:8" ht="18" x14ac:dyDescent="0.2">
      <c r="A26" s="17"/>
      <c r="B26" s="26"/>
      <c r="C26" s="1" t="s">
        <v>275</v>
      </c>
      <c r="D26" s="8"/>
      <c r="E26" s="15"/>
      <c r="F26" s="19"/>
      <c r="G26" s="16"/>
      <c r="H26" s="145"/>
    </row>
    <row r="27" spans="1:8" ht="18" x14ac:dyDescent="0.2">
      <c r="A27" s="17"/>
      <c r="B27" s="26"/>
      <c r="C27" s="1" t="s">
        <v>276</v>
      </c>
      <c r="D27" s="20"/>
      <c r="E27" s="15"/>
      <c r="F27" s="19"/>
      <c r="G27" s="16"/>
      <c r="H27" s="145"/>
    </row>
    <row r="28" spans="1:8" ht="18" x14ac:dyDescent="0.2">
      <c r="A28" s="17"/>
      <c r="B28" s="26"/>
      <c r="C28" s="1" t="s">
        <v>327</v>
      </c>
      <c r="D28" s="20"/>
      <c r="E28" s="15"/>
      <c r="F28" s="19"/>
      <c r="G28" s="16"/>
      <c r="H28" s="145"/>
    </row>
    <row r="29" spans="1:8" ht="18" x14ac:dyDescent="0.2">
      <c r="A29" s="17"/>
      <c r="B29" s="26"/>
      <c r="C29" s="1" t="s">
        <v>277</v>
      </c>
      <c r="D29" s="8"/>
      <c r="E29" s="15"/>
      <c r="F29" s="19"/>
      <c r="G29" s="16"/>
      <c r="H29" s="145"/>
    </row>
    <row r="30" spans="1:8" ht="18" x14ac:dyDescent="0.2">
      <c r="A30" s="17"/>
      <c r="B30" s="26"/>
      <c r="C30" s="1" t="s">
        <v>278</v>
      </c>
      <c r="D30" s="8"/>
      <c r="E30" s="15"/>
      <c r="F30" s="19"/>
      <c r="G30" s="16"/>
      <c r="H30" s="145"/>
    </row>
    <row r="31" spans="1:8" ht="18" x14ac:dyDescent="0.2">
      <c r="A31" s="17"/>
      <c r="B31" s="26"/>
      <c r="C31" s="1" t="s">
        <v>279</v>
      </c>
      <c r="D31" s="8"/>
      <c r="E31" s="15"/>
      <c r="F31" s="19"/>
      <c r="G31" s="16"/>
      <c r="H31" s="145"/>
    </row>
    <row r="32" spans="1:8" ht="25.5" x14ac:dyDescent="0.2">
      <c r="A32" s="17"/>
      <c r="B32" s="26"/>
      <c r="C32" s="1" t="s">
        <v>328</v>
      </c>
      <c r="D32" s="8"/>
      <c r="E32" s="15"/>
      <c r="F32" s="19"/>
      <c r="G32" s="16"/>
      <c r="H32" s="145"/>
    </row>
    <row r="33" spans="1:8" ht="25.5" x14ac:dyDescent="0.2">
      <c r="A33" s="17"/>
      <c r="B33" s="27"/>
      <c r="C33" s="1" t="s">
        <v>280</v>
      </c>
      <c r="D33" s="8"/>
      <c r="E33" s="15"/>
      <c r="F33" s="19"/>
      <c r="G33" s="16"/>
      <c r="H33" s="145"/>
    </row>
    <row r="34" spans="1:8" ht="38.25" x14ac:dyDescent="0.2">
      <c r="A34" s="17"/>
      <c r="B34" s="26"/>
      <c r="C34" s="1" t="s">
        <v>281</v>
      </c>
      <c r="D34" s="8"/>
      <c r="E34" s="15"/>
      <c r="F34" s="19"/>
      <c r="G34" s="16"/>
      <c r="H34" s="145"/>
    </row>
    <row r="35" spans="1:8" ht="28.5" customHeight="1" x14ac:dyDescent="0.2">
      <c r="A35" s="17"/>
      <c r="B35" s="26"/>
      <c r="C35" s="1" t="s">
        <v>282</v>
      </c>
      <c r="D35" s="8"/>
      <c r="E35" s="15"/>
      <c r="F35" s="19"/>
      <c r="G35" s="16"/>
      <c r="H35" s="145"/>
    </row>
    <row r="36" spans="1:8" ht="40.5" customHeight="1" x14ac:dyDescent="0.2">
      <c r="A36" s="17"/>
      <c r="B36" s="26"/>
      <c r="C36" s="1" t="s">
        <v>283</v>
      </c>
      <c r="D36" s="8"/>
      <c r="E36" s="15"/>
      <c r="F36" s="19"/>
      <c r="G36" s="16"/>
      <c r="H36" s="145"/>
    </row>
    <row r="37" spans="1:8" ht="45.75" customHeight="1" x14ac:dyDescent="0.2">
      <c r="A37" s="17"/>
      <c r="B37" s="26"/>
      <c r="C37" s="1" t="s">
        <v>284</v>
      </c>
      <c r="D37" s="8"/>
      <c r="E37" s="15"/>
      <c r="F37" s="19"/>
      <c r="G37" s="16"/>
      <c r="H37" s="145"/>
    </row>
    <row r="38" spans="1:8" ht="18" x14ac:dyDescent="0.2">
      <c r="A38" s="17"/>
      <c r="B38" s="26"/>
      <c r="C38" s="1" t="s">
        <v>285</v>
      </c>
      <c r="D38" s="8"/>
      <c r="E38" s="15"/>
      <c r="F38" s="19"/>
      <c r="G38" s="16"/>
      <c r="H38" s="145"/>
    </row>
    <row r="39" spans="1:8" ht="18" x14ac:dyDescent="0.2">
      <c r="A39" s="17"/>
      <c r="B39" s="26"/>
      <c r="C39" s="1" t="s">
        <v>286</v>
      </c>
      <c r="D39" s="8"/>
      <c r="E39" s="15"/>
      <c r="F39" s="19"/>
      <c r="G39" s="16"/>
      <c r="H39" s="145"/>
    </row>
    <row r="40" spans="1:8" ht="25.5" x14ac:dyDescent="0.2">
      <c r="A40" s="17"/>
      <c r="B40" s="27"/>
      <c r="C40" s="1" t="s">
        <v>287</v>
      </c>
      <c r="D40" s="8"/>
      <c r="E40" s="15"/>
      <c r="F40" s="19"/>
      <c r="G40" s="16"/>
      <c r="H40" s="145"/>
    </row>
    <row r="41" spans="1:8" ht="30" customHeight="1" x14ac:dyDescent="0.2">
      <c r="A41" s="17"/>
      <c r="B41" s="26"/>
      <c r="C41" s="1" t="s">
        <v>288</v>
      </c>
      <c r="D41" s="8"/>
      <c r="E41" s="15"/>
      <c r="F41" s="19"/>
      <c r="G41" s="16"/>
      <c r="H41" s="145"/>
    </row>
    <row r="42" spans="1:8" ht="25.5" x14ac:dyDescent="0.2">
      <c r="A42" s="17"/>
      <c r="B42" s="26"/>
      <c r="C42" s="1" t="s">
        <v>289</v>
      </c>
      <c r="D42" s="8"/>
      <c r="E42" s="15"/>
      <c r="F42" s="19"/>
      <c r="G42" s="16"/>
      <c r="H42" s="145"/>
    </row>
    <row r="43" spans="1:8" ht="18" x14ac:dyDescent="0.2">
      <c r="A43" s="17"/>
      <c r="B43" s="26"/>
      <c r="C43" s="1" t="s">
        <v>290</v>
      </c>
      <c r="D43" s="20"/>
      <c r="E43" s="15"/>
      <c r="F43" s="19"/>
      <c r="G43" s="16"/>
      <c r="H43" s="145"/>
    </row>
    <row r="44" spans="1:8" ht="38.25" x14ac:dyDescent="0.2">
      <c r="A44" s="17"/>
      <c r="B44" s="26"/>
      <c r="C44" s="4" t="s">
        <v>344</v>
      </c>
      <c r="D44" s="20"/>
      <c r="E44" s="15"/>
      <c r="F44" s="19"/>
      <c r="G44" s="16"/>
      <c r="H44" s="145"/>
    </row>
    <row r="45" spans="1:8" ht="97.5" customHeight="1" x14ac:dyDescent="0.2">
      <c r="A45" s="17"/>
      <c r="B45" s="26"/>
      <c r="C45" s="1" t="s">
        <v>291</v>
      </c>
      <c r="D45" s="8"/>
      <c r="E45" s="15"/>
      <c r="F45" s="19"/>
      <c r="G45" s="16"/>
      <c r="H45" s="145"/>
    </row>
    <row r="46" spans="1:8" ht="29.25" customHeight="1" x14ac:dyDescent="0.2">
      <c r="A46" s="17"/>
      <c r="B46" s="26"/>
      <c r="C46" s="1" t="s">
        <v>292</v>
      </c>
      <c r="D46" s="8"/>
      <c r="E46" s="15"/>
      <c r="F46" s="19"/>
      <c r="G46" s="16"/>
      <c r="H46" s="145"/>
    </row>
    <row r="47" spans="1:8" ht="43.5" customHeight="1" x14ac:dyDescent="0.2">
      <c r="A47" s="17"/>
      <c r="B47" s="26"/>
      <c r="C47" s="1" t="s">
        <v>293</v>
      </c>
      <c r="D47" s="8"/>
      <c r="E47" s="15"/>
      <c r="F47" s="19"/>
      <c r="G47" s="16"/>
      <c r="H47" s="145"/>
    </row>
    <row r="48" spans="1:8" ht="71.25" customHeight="1" x14ac:dyDescent="0.2">
      <c r="A48" s="17"/>
      <c r="B48" s="26"/>
      <c r="C48" s="1" t="s">
        <v>294</v>
      </c>
      <c r="D48" s="8"/>
      <c r="E48" s="15"/>
      <c r="F48" s="19"/>
      <c r="G48" s="16"/>
      <c r="H48" s="145"/>
    </row>
    <row r="49" spans="1:8" ht="45" customHeight="1" x14ac:dyDescent="0.2">
      <c r="A49" s="17"/>
      <c r="B49" s="27"/>
      <c r="C49" s="1" t="s">
        <v>295</v>
      </c>
      <c r="D49" s="8"/>
      <c r="E49" s="15"/>
      <c r="F49" s="19"/>
      <c r="G49" s="16"/>
      <c r="H49" s="145"/>
    </row>
    <row r="50" spans="1:8" ht="70.5" customHeight="1" x14ac:dyDescent="0.2">
      <c r="A50" s="17"/>
      <c r="B50" s="26"/>
      <c r="C50" s="1" t="s">
        <v>296</v>
      </c>
      <c r="D50" s="8"/>
      <c r="E50" s="15"/>
      <c r="F50" s="19"/>
      <c r="G50" s="16"/>
      <c r="H50" s="145"/>
    </row>
    <row r="51" spans="1:8" ht="42.75" customHeight="1" x14ac:dyDescent="0.2">
      <c r="A51" s="17"/>
      <c r="B51" s="26"/>
      <c r="C51" s="1" t="s">
        <v>297</v>
      </c>
      <c r="D51" s="8"/>
      <c r="E51" s="15"/>
      <c r="F51" s="19"/>
      <c r="G51" s="16"/>
      <c r="H51" s="145"/>
    </row>
    <row r="52" spans="1:8" ht="92.25" customHeight="1" x14ac:dyDescent="0.2">
      <c r="A52" s="17"/>
      <c r="B52" s="26"/>
      <c r="C52" s="1" t="s">
        <v>298</v>
      </c>
      <c r="D52" s="8"/>
      <c r="E52" s="15"/>
      <c r="F52" s="19"/>
      <c r="G52" s="16"/>
      <c r="H52" s="145"/>
    </row>
    <row r="53" spans="1:8" ht="44.25" customHeight="1" x14ac:dyDescent="0.2">
      <c r="A53" s="17"/>
      <c r="B53" s="26"/>
      <c r="C53" s="4" t="s">
        <v>329</v>
      </c>
      <c r="D53" s="8"/>
      <c r="E53" s="15"/>
      <c r="F53" s="19"/>
      <c r="G53" s="16"/>
      <c r="H53" s="145"/>
    </row>
    <row r="54" spans="1:8" ht="18" customHeight="1" x14ac:dyDescent="0.2">
      <c r="A54" s="17"/>
      <c r="B54" s="26"/>
      <c r="C54" s="4"/>
      <c r="D54" s="8"/>
      <c r="E54" s="15"/>
      <c r="F54" s="19"/>
      <c r="G54" s="16"/>
      <c r="H54" s="145"/>
    </row>
    <row r="55" spans="1:8" ht="51" x14ac:dyDescent="0.2">
      <c r="A55" s="17"/>
      <c r="B55" s="26"/>
      <c r="C55" s="4" t="s">
        <v>364</v>
      </c>
      <c r="D55" s="8"/>
      <c r="E55" s="15"/>
      <c r="F55" s="19"/>
      <c r="G55" s="16"/>
      <c r="H55" s="145"/>
    </row>
    <row r="56" spans="1:8" ht="28.5" customHeight="1" x14ac:dyDescent="0.2">
      <c r="A56" s="17"/>
      <c r="B56" s="26"/>
      <c r="C56" s="4" t="s">
        <v>330</v>
      </c>
      <c r="D56" s="8"/>
      <c r="E56" s="15"/>
      <c r="F56" s="19"/>
      <c r="G56" s="16"/>
      <c r="H56" s="145"/>
    </row>
    <row r="57" spans="1:8" ht="18" x14ac:dyDescent="0.2">
      <c r="A57" s="17"/>
      <c r="B57" s="27"/>
      <c r="C57" s="1" t="s">
        <v>299</v>
      </c>
      <c r="D57" s="8"/>
      <c r="E57" s="15"/>
      <c r="F57" s="19"/>
      <c r="G57" s="16"/>
      <c r="H57" s="145"/>
    </row>
    <row r="58" spans="1:8" ht="20.25" customHeight="1" x14ac:dyDescent="0.2">
      <c r="A58" s="17"/>
      <c r="B58" s="26"/>
      <c r="C58" s="1" t="s">
        <v>339</v>
      </c>
      <c r="D58" s="8"/>
      <c r="E58" s="15"/>
      <c r="F58" s="19"/>
      <c r="G58" s="16"/>
      <c r="H58" s="145"/>
    </row>
    <row r="59" spans="1:8" ht="18" x14ac:dyDescent="0.2">
      <c r="A59" s="17"/>
      <c r="B59" s="26"/>
      <c r="C59" s="1" t="s">
        <v>300</v>
      </c>
      <c r="D59" s="8"/>
      <c r="E59" s="15"/>
      <c r="F59" s="19"/>
      <c r="G59" s="16"/>
      <c r="H59" s="145"/>
    </row>
    <row r="60" spans="1:8" ht="18" x14ac:dyDescent="0.2">
      <c r="A60" s="17"/>
      <c r="B60" s="26"/>
      <c r="C60" s="1" t="s">
        <v>301</v>
      </c>
      <c r="D60" s="20"/>
      <c r="E60" s="15"/>
      <c r="F60" s="19"/>
      <c r="G60" s="16"/>
      <c r="H60" s="145"/>
    </row>
    <row r="61" spans="1:8" ht="25.5" x14ac:dyDescent="0.2">
      <c r="A61" s="17"/>
      <c r="B61" s="26"/>
      <c r="C61" s="1" t="s">
        <v>302</v>
      </c>
      <c r="D61" s="20"/>
      <c r="E61" s="15"/>
      <c r="F61" s="19"/>
      <c r="G61" s="16"/>
      <c r="H61" s="145"/>
    </row>
    <row r="62" spans="1:8" ht="18" x14ac:dyDescent="0.2">
      <c r="A62" s="17"/>
      <c r="B62" s="26"/>
      <c r="C62" s="1" t="s">
        <v>303</v>
      </c>
      <c r="D62" s="8"/>
      <c r="E62" s="15"/>
      <c r="F62" s="19"/>
      <c r="G62" s="16"/>
      <c r="H62" s="145"/>
    </row>
    <row r="63" spans="1:8" ht="18" x14ac:dyDescent="0.2">
      <c r="A63" s="17"/>
      <c r="B63" s="26"/>
      <c r="C63" s="1" t="s">
        <v>304</v>
      </c>
      <c r="D63" s="8"/>
      <c r="E63" s="15"/>
      <c r="F63" s="19"/>
      <c r="G63" s="16"/>
      <c r="H63" s="145"/>
    </row>
    <row r="64" spans="1:8" ht="18" x14ac:dyDescent="0.2">
      <c r="A64" s="17"/>
      <c r="B64" s="26"/>
      <c r="C64" s="1" t="s">
        <v>305</v>
      </c>
      <c r="D64" s="8"/>
      <c r="E64" s="15"/>
      <c r="F64" s="19"/>
      <c r="G64" s="16"/>
      <c r="H64" s="145"/>
    </row>
    <row r="65" spans="1:8" ht="25.5" x14ac:dyDescent="0.2">
      <c r="A65" s="17"/>
      <c r="B65" s="26"/>
      <c r="C65" s="1" t="s">
        <v>306</v>
      </c>
      <c r="D65" s="8"/>
      <c r="E65" s="15"/>
      <c r="F65" s="19"/>
      <c r="G65" s="16"/>
      <c r="H65" s="145"/>
    </row>
    <row r="66" spans="1:8" ht="25.5" x14ac:dyDescent="0.2">
      <c r="A66" s="17"/>
      <c r="B66" s="27"/>
      <c r="C66" s="1" t="s">
        <v>307</v>
      </c>
      <c r="D66" s="8"/>
      <c r="E66" s="15"/>
      <c r="F66" s="19"/>
      <c r="G66" s="16"/>
      <c r="H66" s="145"/>
    </row>
    <row r="67" spans="1:8" ht="18" customHeight="1" x14ac:dyDescent="0.2">
      <c r="A67" s="17"/>
      <c r="B67" s="26"/>
      <c r="C67" s="1" t="s">
        <v>308</v>
      </c>
      <c r="D67" s="8"/>
      <c r="E67" s="15"/>
      <c r="F67" s="19"/>
      <c r="G67" s="16"/>
      <c r="H67" s="145"/>
    </row>
    <row r="68" spans="1:8" ht="25.5" x14ac:dyDescent="0.2">
      <c r="A68" s="17"/>
      <c r="B68" s="26"/>
      <c r="C68" s="1" t="s">
        <v>309</v>
      </c>
      <c r="D68" s="8"/>
      <c r="E68" s="15"/>
      <c r="F68" s="19"/>
      <c r="G68" s="16"/>
      <c r="H68" s="145"/>
    </row>
    <row r="69" spans="1:8" ht="43.5" customHeight="1" x14ac:dyDescent="0.2">
      <c r="A69" s="17"/>
      <c r="B69" s="26"/>
      <c r="C69" s="1" t="s">
        <v>310</v>
      </c>
      <c r="D69" s="20"/>
      <c r="E69" s="15"/>
      <c r="F69" s="19"/>
      <c r="G69" s="16"/>
      <c r="H69" s="145"/>
    </row>
    <row r="70" spans="1:8" ht="14.25" customHeight="1" x14ac:dyDescent="0.2">
      <c r="A70" s="17"/>
      <c r="B70" s="26"/>
      <c r="C70" s="1"/>
      <c r="D70" s="20"/>
      <c r="E70" s="15"/>
      <c r="F70" s="19"/>
      <c r="G70" s="16"/>
      <c r="H70" s="145"/>
    </row>
    <row r="71" spans="1:8" ht="15.75" customHeight="1" x14ac:dyDescent="0.2">
      <c r="A71" s="17"/>
      <c r="B71" s="26"/>
      <c r="C71" s="2" t="s">
        <v>363</v>
      </c>
      <c r="D71" s="20"/>
      <c r="E71" s="15"/>
      <c r="F71" s="19"/>
      <c r="G71" s="16"/>
      <c r="H71" s="145"/>
    </row>
    <row r="72" spans="1:8" ht="18.75" customHeight="1" x14ac:dyDescent="0.2">
      <c r="A72" s="17"/>
      <c r="B72" s="26"/>
      <c r="C72" s="5" t="s">
        <v>351</v>
      </c>
      <c r="D72" s="20"/>
      <c r="E72" s="15"/>
      <c r="F72" s="19"/>
      <c r="G72" s="16"/>
      <c r="H72" s="145"/>
    </row>
    <row r="73" spans="1:8" ht="18.75" customHeight="1" x14ac:dyDescent="0.2">
      <c r="A73" s="17"/>
      <c r="B73" s="26"/>
      <c r="C73" s="5" t="s">
        <v>350</v>
      </c>
      <c r="D73" s="20"/>
      <c r="E73" s="15"/>
      <c r="F73" s="19"/>
      <c r="G73" s="16"/>
      <c r="H73" s="145"/>
    </row>
    <row r="74" spans="1:8" ht="18.75" customHeight="1" x14ac:dyDescent="0.2">
      <c r="A74" s="17"/>
      <c r="B74" s="26"/>
      <c r="C74" s="5" t="s">
        <v>352</v>
      </c>
      <c r="D74" s="20"/>
      <c r="E74" s="15"/>
      <c r="F74" s="19"/>
      <c r="G74" s="16"/>
      <c r="H74" s="145"/>
    </row>
    <row r="75" spans="1:8" ht="28.5" customHeight="1" x14ac:dyDescent="0.2">
      <c r="A75" s="17"/>
      <c r="B75" s="26"/>
      <c r="C75" s="5" t="s">
        <v>353</v>
      </c>
      <c r="D75" s="20"/>
      <c r="E75" s="15"/>
      <c r="F75" s="19"/>
      <c r="G75" s="16"/>
      <c r="H75" s="145"/>
    </row>
    <row r="76" spans="1:8" ht="18.75" customHeight="1" x14ac:dyDescent="0.2">
      <c r="A76" s="17"/>
      <c r="B76" s="26"/>
      <c r="C76" s="5" t="s">
        <v>354</v>
      </c>
      <c r="D76" s="20"/>
      <c r="E76" s="15"/>
      <c r="F76" s="19"/>
      <c r="G76" s="16"/>
      <c r="H76" s="145"/>
    </row>
    <row r="77" spans="1:8" ht="18.75" customHeight="1" x14ac:dyDescent="0.2">
      <c r="A77" s="17"/>
      <c r="B77" s="26"/>
      <c r="C77" s="5" t="s">
        <v>355</v>
      </c>
      <c r="D77" s="20"/>
      <c r="E77" s="15"/>
      <c r="F77" s="19"/>
      <c r="G77" s="16"/>
      <c r="H77" s="145"/>
    </row>
    <row r="78" spans="1:8" ht="18.75" customHeight="1" x14ac:dyDescent="0.2">
      <c r="A78" s="17"/>
      <c r="B78" s="26"/>
      <c r="C78" s="5" t="s">
        <v>356</v>
      </c>
      <c r="D78" s="20"/>
      <c r="E78" s="15"/>
      <c r="F78" s="19"/>
      <c r="G78" s="16"/>
      <c r="H78" s="145"/>
    </row>
    <row r="79" spans="1:8" ht="18.75" customHeight="1" x14ac:dyDescent="0.2">
      <c r="A79" s="17"/>
      <c r="B79" s="26"/>
      <c r="C79" s="5" t="s">
        <v>357</v>
      </c>
      <c r="D79" s="20"/>
      <c r="E79" s="15"/>
      <c r="F79" s="19"/>
      <c r="G79" s="16"/>
      <c r="H79" s="145"/>
    </row>
    <row r="80" spans="1:8" ht="18.75" customHeight="1" x14ac:dyDescent="0.2">
      <c r="A80" s="17"/>
      <c r="B80" s="26"/>
      <c r="C80" s="5" t="s">
        <v>358</v>
      </c>
      <c r="D80" s="20"/>
      <c r="E80" s="15"/>
      <c r="F80" s="19"/>
      <c r="G80" s="16"/>
      <c r="H80" s="145"/>
    </row>
    <row r="81" spans="1:8" ht="18.75" customHeight="1" x14ac:dyDescent="0.2">
      <c r="A81" s="17"/>
      <c r="B81" s="26"/>
      <c r="C81" s="5" t="s">
        <v>359</v>
      </c>
      <c r="D81" s="20"/>
      <c r="E81" s="15"/>
      <c r="F81" s="19"/>
      <c r="G81" s="16"/>
      <c r="H81" s="145"/>
    </row>
    <row r="82" spans="1:8" ht="18.75" customHeight="1" x14ac:dyDescent="0.2">
      <c r="A82" s="17"/>
      <c r="B82" s="26"/>
      <c r="C82" s="5" t="s">
        <v>360</v>
      </c>
      <c r="D82" s="20"/>
      <c r="E82" s="15"/>
      <c r="F82" s="19"/>
      <c r="G82" s="16"/>
      <c r="H82" s="145"/>
    </row>
    <row r="83" spans="1:8" ht="18.75" customHeight="1" x14ac:dyDescent="0.2">
      <c r="A83" s="17"/>
      <c r="B83" s="26"/>
      <c r="C83" s="5" t="s">
        <v>361</v>
      </c>
      <c r="D83" s="20"/>
      <c r="E83" s="15"/>
      <c r="F83" s="19"/>
      <c r="G83" s="16"/>
      <c r="H83" s="145"/>
    </row>
    <row r="84" spans="1:8" ht="18.75" customHeight="1" x14ac:dyDescent="0.2">
      <c r="A84" s="17"/>
      <c r="B84" s="26"/>
      <c r="C84" s="5" t="s">
        <v>362</v>
      </c>
      <c r="D84" s="20"/>
      <c r="E84" s="15"/>
      <c r="F84" s="19"/>
      <c r="G84" s="16"/>
      <c r="H84" s="145"/>
    </row>
    <row r="85" spans="1:8" ht="10.5" customHeight="1" x14ac:dyDescent="0.2">
      <c r="A85" s="17"/>
      <c r="B85" s="26"/>
      <c r="C85" s="1"/>
      <c r="D85" s="20"/>
      <c r="E85" s="15"/>
      <c r="F85" s="19"/>
      <c r="G85" s="16"/>
      <c r="H85" s="145"/>
    </row>
    <row r="86" spans="1:8" ht="25.5" x14ac:dyDescent="0.2">
      <c r="A86" s="17"/>
      <c r="B86" s="26"/>
      <c r="C86" s="4" t="s">
        <v>365</v>
      </c>
      <c r="D86" s="8"/>
      <c r="E86" s="15"/>
      <c r="F86" s="19"/>
      <c r="G86" s="16"/>
      <c r="H86" s="145"/>
    </row>
    <row r="87" spans="1:8" ht="18" x14ac:dyDescent="0.2">
      <c r="A87" s="17"/>
      <c r="B87" s="26"/>
      <c r="C87" s="1" t="s">
        <v>331</v>
      </c>
      <c r="D87" s="8"/>
      <c r="E87" s="15"/>
      <c r="F87" s="19"/>
      <c r="G87" s="16"/>
      <c r="H87" s="145"/>
    </row>
    <row r="88" spans="1:8" ht="25.5" x14ac:dyDescent="0.2">
      <c r="A88" s="17"/>
      <c r="B88" s="26"/>
      <c r="C88" s="1" t="s">
        <v>311</v>
      </c>
      <c r="D88" s="8"/>
      <c r="E88" s="15"/>
      <c r="F88" s="19"/>
      <c r="G88" s="16"/>
      <c r="H88" s="145"/>
    </row>
    <row r="89" spans="1:8" ht="18" x14ac:dyDescent="0.2">
      <c r="A89" s="17"/>
      <c r="B89" s="27"/>
      <c r="C89" s="1" t="s">
        <v>312</v>
      </c>
      <c r="D89" s="8"/>
      <c r="E89" s="15"/>
      <c r="F89" s="19"/>
      <c r="G89" s="16"/>
      <c r="H89" s="145"/>
    </row>
    <row r="90" spans="1:8" ht="30" customHeight="1" x14ac:dyDescent="0.2">
      <c r="A90" s="17"/>
      <c r="B90" s="26"/>
      <c r="C90" s="1" t="s">
        <v>313</v>
      </c>
      <c r="D90" s="8"/>
      <c r="E90" s="15"/>
      <c r="F90" s="19"/>
      <c r="G90" s="16"/>
      <c r="H90" s="145"/>
    </row>
    <row r="91" spans="1:8" ht="25.5" x14ac:dyDescent="0.2">
      <c r="A91" s="17"/>
      <c r="B91" s="26"/>
      <c r="C91" s="1" t="s">
        <v>314</v>
      </c>
      <c r="D91" s="8"/>
      <c r="E91" s="15"/>
      <c r="F91" s="19"/>
      <c r="G91" s="16"/>
      <c r="H91" s="145"/>
    </row>
    <row r="92" spans="1:8" ht="25.5" x14ac:dyDescent="0.2">
      <c r="A92" s="17"/>
      <c r="B92" s="26"/>
      <c r="C92" s="1" t="s">
        <v>315</v>
      </c>
      <c r="D92" s="20"/>
      <c r="E92" s="15"/>
      <c r="F92" s="19"/>
      <c r="G92" s="16"/>
      <c r="H92" s="145"/>
    </row>
    <row r="93" spans="1:8" ht="18" x14ac:dyDescent="0.2">
      <c r="A93" s="17"/>
      <c r="B93" s="26"/>
      <c r="C93" s="1" t="s">
        <v>316</v>
      </c>
      <c r="D93" s="20"/>
      <c r="E93" s="15"/>
      <c r="F93" s="19"/>
      <c r="G93" s="16"/>
      <c r="H93" s="145"/>
    </row>
    <row r="94" spans="1:8" ht="18" x14ac:dyDescent="0.2">
      <c r="A94" s="17"/>
      <c r="B94" s="26"/>
      <c r="C94" s="1" t="s">
        <v>317</v>
      </c>
      <c r="D94" s="8"/>
      <c r="E94" s="15"/>
      <c r="F94" s="19"/>
      <c r="G94" s="16"/>
      <c r="H94" s="145"/>
    </row>
    <row r="95" spans="1:8" ht="25.5" x14ac:dyDescent="0.2">
      <c r="A95" s="17"/>
      <c r="B95" s="26"/>
      <c r="C95" s="1" t="s">
        <v>318</v>
      </c>
      <c r="D95" s="8"/>
      <c r="E95" s="15"/>
      <c r="F95" s="19"/>
      <c r="G95" s="16"/>
      <c r="H95" s="145"/>
    </row>
    <row r="96" spans="1:8" ht="18" x14ac:dyDescent="0.2">
      <c r="A96" s="17"/>
      <c r="B96" s="26"/>
      <c r="C96" s="1" t="s">
        <v>319</v>
      </c>
      <c r="D96" s="8"/>
      <c r="E96" s="15"/>
      <c r="F96" s="19"/>
      <c r="G96" s="16"/>
      <c r="H96" s="145"/>
    </row>
    <row r="97" spans="1:8" ht="18" x14ac:dyDescent="0.2">
      <c r="A97" s="17"/>
      <c r="B97" s="26"/>
      <c r="C97" s="1" t="s">
        <v>320</v>
      </c>
      <c r="D97" s="8"/>
      <c r="E97" s="15"/>
      <c r="F97" s="19"/>
      <c r="G97" s="16"/>
      <c r="H97" s="145"/>
    </row>
    <row r="98" spans="1:8" ht="18" x14ac:dyDescent="0.2">
      <c r="A98" s="17"/>
      <c r="B98" s="27"/>
      <c r="C98" s="1" t="s">
        <v>321</v>
      </c>
      <c r="D98" s="8"/>
      <c r="E98" s="15"/>
      <c r="F98" s="19"/>
      <c r="G98" s="16"/>
      <c r="H98" s="145"/>
    </row>
    <row r="99" spans="1:8" ht="53.25" customHeight="1" x14ac:dyDescent="0.2">
      <c r="A99" s="17"/>
      <c r="B99" s="26"/>
      <c r="C99" s="1" t="s">
        <v>322</v>
      </c>
      <c r="D99" s="8"/>
      <c r="E99" s="15"/>
      <c r="F99" s="19"/>
      <c r="G99" s="16"/>
      <c r="H99" s="145"/>
    </row>
    <row r="100" spans="1:8" ht="10.5" customHeight="1" x14ac:dyDescent="0.2">
      <c r="A100" s="17"/>
      <c r="B100" s="26"/>
      <c r="C100" s="1"/>
      <c r="D100" s="20"/>
      <c r="E100" s="15"/>
      <c r="F100" s="19"/>
      <c r="G100" s="16"/>
      <c r="H100" s="145"/>
    </row>
    <row r="101" spans="1:8" ht="18" x14ac:dyDescent="0.2">
      <c r="A101" s="21"/>
      <c r="B101" s="27" t="s">
        <v>11</v>
      </c>
      <c r="C101" s="3" t="s">
        <v>345</v>
      </c>
      <c r="D101" s="23" t="s">
        <v>9</v>
      </c>
      <c r="E101" s="24">
        <v>1</v>
      </c>
      <c r="F101" s="9"/>
      <c r="G101" s="10"/>
      <c r="H101" s="145"/>
    </row>
    <row r="102" spans="1:8" ht="29.25" customHeight="1" x14ac:dyDescent="0.2">
      <c r="A102" s="17"/>
      <c r="B102" s="26"/>
      <c r="C102" s="2" t="s">
        <v>346</v>
      </c>
      <c r="D102" s="8"/>
      <c r="E102" s="15"/>
      <c r="F102" s="19"/>
      <c r="G102" s="16"/>
      <c r="H102" s="145"/>
    </row>
    <row r="103" spans="1:8" ht="20.25" customHeight="1" x14ac:dyDescent="0.2">
      <c r="A103" s="17"/>
      <c r="B103" s="26"/>
      <c r="C103" s="5" t="s">
        <v>347</v>
      </c>
      <c r="D103" s="20"/>
      <c r="E103" s="15"/>
      <c r="F103" s="19"/>
      <c r="G103" s="16"/>
      <c r="H103" s="145"/>
    </row>
    <row r="104" spans="1:8" ht="18" x14ac:dyDescent="0.2">
      <c r="A104" s="17"/>
      <c r="B104" s="26"/>
      <c r="C104" s="5" t="s">
        <v>348</v>
      </c>
      <c r="D104" s="8"/>
      <c r="E104" s="15"/>
      <c r="F104" s="19"/>
      <c r="G104" s="16"/>
      <c r="H104" s="145"/>
    </row>
    <row r="105" spans="1:8" ht="18" x14ac:dyDescent="0.2">
      <c r="A105" s="17"/>
      <c r="B105" s="26"/>
      <c r="C105" s="5" t="s">
        <v>349</v>
      </c>
      <c r="D105" s="8"/>
      <c r="E105" s="15"/>
      <c r="F105" s="19"/>
      <c r="G105" s="16"/>
      <c r="H105" s="145"/>
    </row>
    <row r="106" spans="1:8" ht="10.5" customHeight="1" x14ac:dyDescent="0.2">
      <c r="A106" s="17"/>
      <c r="B106" s="18"/>
      <c r="C106" s="1"/>
      <c r="D106" s="20"/>
      <c r="E106" s="15"/>
      <c r="F106" s="19"/>
      <c r="G106" s="16"/>
      <c r="H106" s="145"/>
    </row>
    <row r="107" spans="1:8" ht="18" x14ac:dyDescent="0.2">
      <c r="A107" s="21"/>
      <c r="B107" s="27" t="s">
        <v>12</v>
      </c>
      <c r="C107" s="3" t="s">
        <v>323</v>
      </c>
      <c r="D107" s="23" t="s">
        <v>9</v>
      </c>
      <c r="E107" s="24">
        <v>1</v>
      </c>
      <c r="F107" s="9"/>
      <c r="G107" s="10"/>
      <c r="H107" s="145"/>
    </row>
    <row r="108" spans="1:8" ht="55.5" customHeight="1" x14ac:dyDescent="0.2">
      <c r="A108" s="17"/>
      <c r="B108" s="18"/>
      <c r="C108" s="2" t="s">
        <v>332</v>
      </c>
      <c r="D108" s="8"/>
      <c r="E108" s="15"/>
      <c r="F108" s="19"/>
      <c r="G108" s="16"/>
      <c r="H108" s="145"/>
    </row>
    <row r="109" spans="1:8" ht="29.25" customHeight="1" x14ac:dyDescent="0.2">
      <c r="A109" s="17"/>
      <c r="B109" s="18"/>
      <c r="C109" s="2" t="s">
        <v>333</v>
      </c>
      <c r="D109" s="20"/>
      <c r="E109" s="15"/>
      <c r="F109" s="19"/>
      <c r="G109" s="16"/>
      <c r="H109" s="145"/>
    </row>
    <row r="110" spans="1:8" ht="25.5" x14ac:dyDescent="0.2">
      <c r="A110" s="17"/>
      <c r="B110" s="18"/>
      <c r="C110" s="2" t="s">
        <v>324</v>
      </c>
      <c r="D110" s="8"/>
      <c r="E110" s="15"/>
      <c r="F110" s="19"/>
      <c r="G110" s="16"/>
      <c r="H110" s="145"/>
    </row>
    <row r="111" spans="1:8" ht="18" x14ac:dyDescent="0.2">
      <c r="A111" s="17"/>
      <c r="B111" s="18"/>
      <c r="C111" s="5" t="s">
        <v>335</v>
      </c>
      <c r="D111" s="8"/>
      <c r="E111" s="15"/>
      <c r="F111" s="19"/>
      <c r="G111" s="16"/>
      <c r="H111" s="145"/>
    </row>
    <row r="112" spans="1:8" ht="18" x14ac:dyDescent="0.2">
      <c r="A112" s="17"/>
      <c r="B112" s="18"/>
      <c r="C112" s="5" t="s">
        <v>336</v>
      </c>
      <c r="D112" s="8"/>
      <c r="E112" s="15"/>
      <c r="F112" s="19"/>
      <c r="G112" s="16"/>
      <c r="H112" s="145"/>
    </row>
    <row r="113" spans="1:13" ht="18" x14ac:dyDescent="0.2">
      <c r="A113" s="17"/>
      <c r="B113" s="18"/>
      <c r="C113" s="5" t="s">
        <v>337</v>
      </c>
      <c r="D113" s="20"/>
      <c r="E113" s="15"/>
      <c r="F113" s="19"/>
      <c r="G113" s="16"/>
      <c r="H113" s="145"/>
    </row>
    <row r="114" spans="1:13" ht="18" x14ac:dyDescent="0.2">
      <c r="A114" s="17"/>
      <c r="B114" s="18"/>
      <c r="C114" s="5" t="s">
        <v>334</v>
      </c>
      <c r="D114" s="20"/>
      <c r="E114" s="15"/>
      <c r="F114" s="19"/>
      <c r="G114" s="16"/>
      <c r="H114" s="145"/>
    </row>
    <row r="115" spans="1:13" ht="14.25" customHeight="1" x14ac:dyDescent="0.2">
      <c r="A115" s="17"/>
      <c r="B115" s="18"/>
      <c r="C115" s="1"/>
      <c r="D115" s="20"/>
      <c r="E115" s="15"/>
      <c r="F115" s="19"/>
      <c r="G115" s="16"/>
      <c r="H115" s="145"/>
    </row>
    <row r="116" spans="1:13" ht="18.75" customHeight="1" x14ac:dyDescent="0.2">
      <c r="A116" s="21"/>
      <c r="B116" s="27" t="s">
        <v>13</v>
      </c>
      <c r="C116" s="3" t="s">
        <v>342</v>
      </c>
      <c r="D116" s="23" t="s">
        <v>9</v>
      </c>
      <c r="E116" s="24">
        <v>1</v>
      </c>
      <c r="F116" s="9"/>
      <c r="G116" s="10"/>
      <c r="H116" s="145"/>
    </row>
    <row r="117" spans="1:13" ht="42.75" customHeight="1" x14ac:dyDescent="0.2">
      <c r="A117" s="17"/>
      <c r="B117" s="18"/>
      <c r="C117" s="2" t="s">
        <v>343</v>
      </c>
      <c r="D117" s="8"/>
      <c r="E117" s="15"/>
      <c r="F117" s="19"/>
      <c r="G117" s="16"/>
      <c r="H117" s="145"/>
    </row>
    <row r="118" spans="1:13" ht="14.25" customHeight="1" x14ac:dyDescent="0.2">
      <c r="A118" s="17"/>
      <c r="B118" s="18"/>
      <c r="C118" s="1"/>
      <c r="D118" s="20"/>
      <c r="E118" s="15"/>
      <c r="F118" s="19"/>
      <c r="G118" s="16"/>
      <c r="H118" s="145"/>
    </row>
    <row r="119" spans="1:13" ht="18.75" customHeight="1" x14ac:dyDescent="0.2">
      <c r="A119" s="21"/>
      <c r="B119" s="27" t="s">
        <v>14</v>
      </c>
      <c r="C119" s="3" t="s">
        <v>368</v>
      </c>
      <c r="D119" s="23" t="s">
        <v>9</v>
      </c>
      <c r="E119" s="24">
        <v>1</v>
      </c>
      <c r="F119" s="9"/>
      <c r="G119" s="10"/>
      <c r="H119" s="145"/>
    </row>
    <row r="120" spans="1:13" ht="139.5" customHeight="1" x14ac:dyDescent="0.2">
      <c r="A120" s="17"/>
      <c r="B120" s="18"/>
      <c r="C120" s="1" t="s">
        <v>369</v>
      </c>
      <c r="D120" s="8"/>
      <c r="E120" s="15"/>
      <c r="F120" s="19"/>
      <c r="G120" s="16"/>
      <c r="H120" s="145"/>
    </row>
    <row r="121" spans="1:13" ht="17.25" customHeight="1" thickBot="1" x14ac:dyDescent="0.25">
      <c r="A121" s="146"/>
      <c r="B121" s="27"/>
      <c r="C121" s="147"/>
      <c r="D121" s="148"/>
      <c r="E121" s="149"/>
      <c r="F121" s="150"/>
      <c r="G121" s="151"/>
      <c r="H121" s="145"/>
    </row>
    <row r="122" spans="1:13" ht="23.25" customHeight="1" thickBot="1" x14ac:dyDescent="0.3">
      <c r="A122" s="264" t="s">
        <v>378</v>
      </c>
      <c r="B122" s="265"/>
      <c r="C122" s="265"/>
      <c r="D122" s="265"/>
      <c r="E122" s="265"/>
      <c r="F122" s="266"/>
      <c r="G122" s="152">
        <f>SUM(G12:G121)</f>
        <v>0</v>
      </c>
      <c r="H122" s="145"/>
    </row>
    <row r="123" spans="1:13" ht="18.75" thickBot="1" x14ac:dyDescent="0.3">
      <c r="A123" s="153"/>
      <c r="B123" s="154"/>
      <c r="C123" s="154"/>
      <c r="D123" s="154"/>
      <c r="E123" s="154"/>
      <c r="F123" s="154"/>
      <c r="G123" s="155"/>
    </row>
    <row r="124" spans="1:13" ht="24.75" customHeight="1" thickBot="1" x14ac:dyDescent="0.3">
      <c r="A124" s="267" t="s">
        <v>379</v>
      </c>
      <c r="B124" s="268"/>
      <c r="C124" s="268"/>
      <c r="D124" s="268"/>
      <c r="E124" s="268"/>
      <c r="F124" s="269"/>
      <c r="G124" s="152">
        <f>SUM(G122)</f>
        <v>0</v>
      </c>
    </row>
    <row r="125" spans="1:13" x14ac:dyDescent="0.2">
      <c r="I125" s="121"/>
    </row>
    <row r="126" spans="1:13" x14ac:dyDescent="0.2">
      <c r="I126" s="121"/>
    </row>
    <row r="127" spans="1:13" x14ac:dyDescent="0.2">
      <c r="I127" s="121"/>
      <c r="M127" s="38"/>
    </row>
    <row r="128" spans="1:13" x14ac:dyDescent="0.2">
      <c r="I128" s="121"/>
    </row>
    <row r="129" spans="2:9" x14ac:dyDescent="0.2">
      <c r="I129" s="121"/>
    </row>
    <row r="130" spans="2:9" x14ac:dyDescent="0.2">
      <c r="I130" s="121"/>
    </row>
    <row r="131" spans="2:9" x14ac:dyDescent="0.2">
      <c r="I131" s="121"/>
    </row>
    <row r="132" spans="2:9" x14ac:dyDescent="0.2">
      <c r="H132" s="125"/>
      <c r="I132" s="121"/>
    </row>
    <row r="133" spans="2:9" x14ac:dyDescent="0.2">
      <c r="H133" s="125"/>
      <c r="I133" s="121"/>
    </row>
    <row r="134" spans="2:9" x14ac:dyDescent="0.2">
      <c r="H134" s="125"/>
      <c r="I134" s="121"/>
    </row>
    <row r="135" spans="2:9" x14ac:dyDescent="0.2">
      <c r="H135" s="125"/>
      <c r="I135" s="121"/>
    </row>
    <row r="136" spans="2:9" x14ac:dyDescent="0.2">
      <c r="B136" s="125"/>
      <c r="C136" s="125"/>
      <c r="D136" s="125"/>
      <c r="E136" s="125"/>
      <c r="F136" s="125"/>
      <c r="G136" s="125"/>
      <c r="H136" s="125"/>
      <c r="I136" s="121"/>
    </row>
    <row r="137" spans="2:9" x14ac:dyDescent="0.2">
      <c r="B137" s="125"/>
      <c r="C137" s="125"/>
      <c r="D137" s="125"/>
      <c r="E137" s="125"/>
      <c r="F137" s="125"/>
      <c r="G137" s="125"/>
    </row>
    <row r="138" spans="2:9" x14ac:dyDescent="0.2">
      <c r="B138" s="125"/>
      <c r="C138" s="125"/>
      <c r="D138" s="125"/>
      <c r="E138" s="125"/>
      <c r="F138" s="125"/>
      <c r="G138" s="125"/>
    </row>
    <row r="139" spans="2:9" x14ac:dyDescent="0.2">
      <c r="B139" s="125"/>
      <c r="C139" s="125"/>
      <c r="D139" s="125"/>
      <c r="E139" s="125"/>
      <c r="F139" s="125"/>
      <c r="G139" s="125"/>
    </row>
    <row r="140" spans="2:9" x14ac:dyDescent="0.2">
      <c r="B140" s="125"/>
      <c r="C140" s="125"/>
      <c r="D140" s="125"/>
      <c r="E140" s="125"/>
      <c r="F140" s="125"/>
      <c r="G140" s="125"/>
    </row>
  </sheetData>
  <sheetProtection selectLockedCells="1"/>
  <mergeCells count="10">
    <mergeCell ref="A124:F124"/>
    <mergeCell ref="A122:F122"/>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Normal="70" zoomScaleSheetLayoutView="100" workbookViewId="0">
      <pane ySplit="10" topLeftCell="A11" activePane="bottomLeft" state="frozen"/>
      <selection sqref="A1:XFD1048576"/>
      <selection pane="bottomLeft" activeCell="G13" sqref="G13"/>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40</v>
      </c>
      <c r="B5" s="250" t="s">
        <v>453</v>
      </c>
      <c r="C5" s="250"/>
      <c r="D5" s="250"/>
      <c r="E5" s="250"/>
      <c r="F5" s="250"/>
      <c r="G5" s="250"/>
      <c r="H5" s="124"/>
    </row>
    <row r="6" spans="1:8" ht="3" customHeight="1" x14ac:dyDescent="0.3">
      <c r="A6" s="131"/>
      <c r="B6" s="221"/>
      <c r="C6" s="221"/>
      <c r="D6" s="221"/>
      <c r="E6" s="221"/>
      <c r="F6" s="221"/>
      <c r="G6" s="221"/>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8" x14ac:dyDescent="0.2">
      <c r="A11" s="138"/>
      <c r="B11" s="139"/>
      <c r="C11" s="140"/>
      <c r="D11" s="141"/>
      <c r="E11" s="142"/>
      <c r="F11" s="143"/>
      <c r="G11" s="144"/>
      <c r="H11" s="145"/>
    </row>
    <row r="12" spans="1:8" ht="16.5" customHeight="1" x14ac:dyDescent="0.2">
      <c r="A12" s="21" t="s">
        <v>40</v>
      </c>
      <c r="B12" s="22" t="s">
        <v>1</v>
      </c>
      <c r="C12" s="3" t="s">
        <v>453</v>
      </c>
      <c r="E12" s="32"/>
      <c r="F12" s="30"/>
      <c r="G12" s="31"/>
      <c r="H12" s="145"/>
    </row>
    <row r="13" spans="1:8" ht="13.5" customHeight="1" x14ac:dyDescent="0.25">
      <c r="A13" s="153"/>
      <c r="B13" s="27"/>
      <c r="C13" s="1"/>
      <c r="E13" s="172"/>
      <c r="F13" s="29"/>
      <c r="G13" s="173"/>
      <c r="H13" s="145"/>
    </row>
    <row r="14" spans="1:8" ht="18" x14ac:dyDescent="0.25">
      <c r="A14" s="153"/>
      <c r="B14" s="27" t="s">
        <v>10</v>
      </c>
      <c r="C14" s="1" t="s">
        <v>452</v>
      </c>
      <c r="D14" s="23" t="s">
        <v>9</v>
      </c>
      <c r="E14" s="202">
        <v>1</v>
      </c>
      <c r="F14" s="29"/>
      <c r="G14" s="220">
        <f>-(E14*F14)</f>
        <v>0</v>
      </c>
      <c r="H14" s="145"/>
    </row>
    <row r="15" spans="1:8" ht="23.25" customHeight="1" thickBot="1" x14ac:dyDescent="0.25">
      <c r="A15" s="146"/>
      <c r="B15" s="27"/>
      <c r="C15" s="147"/>
      <c r="D15" s="148"/>
      <c r="E15" s="149"/>
      <c r="F15" s="150"/>
      <c r="G15" s="151"/>
      <c r="H15" s="145"/>
    </row>
    <row r="16" spans="1:8" ht="23.25" customHeight="1" thickBot="1" x14ac:dyDescent="0.3">
      <c r="A16" s="264" t="s">
        <v>460</v>
      </c>
      <c r="B16" s="265"/>
      <c r="C16" s="265"/>
      <c r="D16" s="265"/>
      <c r="E16" s="265"/>
      <c r="F16" s="266"/>
      <c r="G16" s="152">
        <f>SUM(G14)</f>
        <v>0</v>
      </c>
      <c r="H16" s="145"/>
    </row>
    <row r="17" spans="1:13" ht="18.75" thickBot="1" x14ac:dyDescent="0.3">
      <c r="A17" s="153"/>
      <c r="B17" s="154"/>
      <c r="C17" s="154"/>
      <c r="D17" s="154"/>
      <c r="E17" s="154"/>
      <c r="F17" s="154"/>
      <c r="G17" s="155"/>
    </row>
    <row r="18" spans="1:13" ht="24.75" customHeight="1" thickBot="1" x14ac:dyDescent="0.3">
      <c r="A18" s="267" t="s">
        <v>461</v>
      </c>
      <c r="B18" s="268"/>
      <c r="C18" s="268"/>
      <c r="D18" s="268"/>
      <c r="E18" s="268"/>
      <c r="F18" s="269"/>
      <c r="G18" s="152">
        <f>SUM(G16)</f>
        <v>0</v>
      </c>
    </row>
    <row r="19" spans="1:13" x14ac:dyDescent="0.2">
      <c r="I19" s="121"/>
    </row>
    <row r="20" spans="1:13" x14ac:dyDescent="0.2">
      <c r="I20" s="121"/>
    </row>
    <row r="21" spans="1:13" x14ac:dyDescent="0.2">
      <c r="I21" s="121"/>
      <c r="M21" s="38"/>
    </row>
    <row r="22" spans="1:13" x14ac:dyDescent="0.2">
      <c r="I22" s="121"/>
    </row>
    <row r="23" spans="1:13" x14ac:dyDescent="0.2">
      <c r="I23" s="121"/>
    </row>
    <row r="24" spans="1:13" x14ac:dyDescent="0.2">
      <c r="I24" s="121"/>
    </row>
    <row r="25" spans="1:13" x14ac:dyDescent="0.2">
      <c r="I25" s="121"/>
    </row>
    <row r="26" spans="1:13" x14ac:dyDescent="0.2">
      <c r="H26" s="125"/>
      <c r="I26" s="121"/>
    </row>
    <row r="27" spans="1:13" x14ac:dyDescent="0.2">
      <c r="H27" s="125"/>
      <c r="I27" s="121"/>
    </row>
    <row r="28" spans="1:13" x14ac:dyDescent="0.2">
      <c r="H28" s="125"/>
      <c r="I28" s="121"/>
    </row>
    <row r="29" spans="1:13" x14ac:dyDescent="0.2">
      <c r="H29" s="125"/>
      <c r="I29" s="121"/>
    </row>
    <row r="30" spans="1:13" x14ac:dyDescent="0.2">
      <c r="B30" s="125"/>
      <c r="C30" s="125"/>
      <c r="D30" s="125"/>
      <c r="E30" s="125"/>
      <c r="F30" s="125"/>
      <c r="G30" s="125"/>
      <c r="H30" s="125"/>
      <c r="I30" s="121"/>
    </row>
    <row r="31" spans="1:13" x14ac:dyDescent="0.2">
      <c r="B31" s="125"/>
      <c r="C31" s="125"/>
      <c r="D31" s="125"/>
      <c r="E31" s="125"/>
      <c r="F31" s="125"/>
      <c r="G31" s="125"/>
    </row>
    <row r="32" spans="1:13" x14ac:dyDescent="0.2">
      <c r="B32" s="125"/>
      <c r="C32" s="125"/>
      <c r="D32" s="125"/>
      <c r="E32" s="125"/>
      <c r="F32" s="125"/>
      <c r="G32" s="125"/>
    </row>
    <row r="33" spans="1:13" s="156" customFormat="1" x14ac:dyDescent="0.2">
      <c r="A33" s="157"/>
      <c r="B33" s="125"/>
      <c r="C33" s="125"/>
      <c r="D33" s="125"/>
      <c r="E33" s="125"/>
      <c r="F33" s="125"/>
      <c r="G33" s="125"/>
      <c r="I33" s="125"/>
      <c r="J33" s="125"/>
      <c r="K33" s="125"/>
      <c r="L33" s="125"/>
      <c r="M33" s="125"/>
    </row>
    <row r="34" spans="1:13" s="156" customFormat="1" x14ac:dyDescent="0.2">
      <c r="A34" s="157"/>
      <c r="B34" s="125"/>
      <c r="C34" s="125"/>
      <c r="D34" s="125"/>
      <c r="E34" s="125"/>
      <c r="F34" s="125"/>
      <c r="G34" s="125"/>
      <c r="I34" s="125"/>
      <c r="J34" s="125"/>
      <c r="K34" s="125"/>
      <c r="L34" s="125"/>
      <c r="M34" s="125"/>
    </row>
  </sheetData>
  <sheetProtection selectLockedCells="1"/>
  <mergeCells count="10">
    <mergeCell ref="A16:F16"/>
    <mergeCell ref="A18:F18"/>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03"/>
  <sheetViews>
    <sheetView view="pageBreakPreview" zoomScaleNormal="70" zoomScaleSheetLayoutView="100" workbookViewId="0">
      <pane ySplit="10" topLeftCell="A83" activePane="bottomLeft" state="frozen"/>
      <selection sqref="A1:XFD1048576"/>
      <selection pane="bottomLeft" activeCell="F85" sqref="F85"/>
    </sheetView>
  </sheetViews>
  <sheetFormatPr defaultRowHeight="12.75" x14ac:dyDescent="0.2"/>
  <cols>
    <col min="1" max="1" width="6.7109375" style="55" customWidth="1"/>
    <col min="2" max="2" width="6" style="54" customWidth="1"/>
    <col min="3" max="3" width="57.5703125" style="55" customWidth="1"/>
    <col min="4" max="4" width="9.140625" style="56"/>
    <col min="5" max="5" width="12.140625" style="57" customWidth="1"/>
    <col min="6" max="6" width="15.140625" style="58" customWidth="1"/>
    <col min="7" max="7" width="21.28515625" style="58" customWidth="1"/>
    <col min="8" max="8" width="9.140625" style="120"/>
    <col min="9" max="16384" width="9.140625" style="53"/>
  </cols>
  <sheetData>
    <row r="1" spans="1:8" x14ac:dyDescent="0.2">
      <c r="A1" s="53"/>
      <c r="H1" s="59"/>
    </row>
    <row r="2" spans="1:8" x14ac:dyDescent="0.2">
      <c r="A2" s="53"/>
      <c r="H2" s="59"/>
    </row>
    <row r="3" spans="1:8" x14ac:dyDescent="0.2">
      <c r="A3" s="60"/>
      <c r="H3" s="59"/>
    </row>
    <row r="4" spans="1:8" ht="9" customHeight="1" x14ac:dyDescent="0.2">
      <c r="A4" s="53"/>
      <c r="B4" s="61"/>
      <c r="C4" s="62"/>
      <c r="D4" s="63"/>
      <c r="E4" s="64"/>
      <c r="F4" s="65"/>
      <c r="G4" s="65"/>
      <c r="H4" s="59"/>
    </row>
    <row r="5" spans="1:8" ht="24" customHeight="1" x14ac:dyDescent="0.3">
      <c r="A5" s="66" t="s">
        <v>84</v>
      </c>
      <c r="B5" s="272" t="s">
        <v>381</v>
      </c>
      <c r="C5" s="272"/>
      <c r="D5" s="272"/>
      <c r="E5" s="272"/>
      <c r="F5" s="272"/>
      <c r="G5" s="272"/>
      <c r="H5" s="59"/>
    </row>
    <row r="6" spans="1:8" ht="3" customHeight="1" x14ac:dyDescent="0.3">
      <c r="A6" s="66"/>
      <c r="B6" s="67"/>
      <c r="C6" s="67"/>
      <c r="D6" s="67"/>
      <c r="E6" s="67"/>
      <c r="F6" s="67"/>
      <c r="G6" s="67"/>
      <c r="H6" s="59"/>
    </row>
    <row r="7" spans="1:8" ht="18.75" customHeight="1" x14ac:dyDescent="0.25">
      <c r="A7" s="68"/>
      <c r="B7" s="273"/>
      <c r="C7" s="273"/>
      <c r="D7" s="273"/>
      <c r="E7" s="273"/>
      <c r="F7" s="273"/>
      <c r="G7" s="273"/>
      <c r="H7" s="59"/>
    </row>
    <row r="8" spans="1:8" ht="10.5" customHeight="1" thickBot="1" x14ac:dyDescent="0.3">
      <c r="A8" s="69"/>
      <c r="B8" s="70"/>
      <c r="C8" s="70"/>
      <c r="D8" s="70"/>
      <c r="E8" s="70"/>
      <c r="F8" s="70"/>
      <c r="G8" s="70"/>
      <c r="H8" s="59"/>
    </row>
    <row r="9" spans="1:8" s="72" customFormat="1" ht="12.75" customHeight="1" x14ac:dyDescent="0.2">
      <c r="A9" s="274" t="s">
        <v>422</v>
      </c>
      <c r="B9" s="275"/>
      <c r="C9" s="278" t="s">
        <v>3</v>
      </c>
      <c r="D9" s="278" t="s">
        <v>4</v>
      </c>
      <c r="E9" s="280" t="s">
        <v>5</v>
      </c>
      <c r="F9" s="280" t="s">
        <v>6</v>
      </c>
      <c r="G9" s="282" t="s">
        <v>7</v>
      </c>
      <c r="H9" s="71"/>
    </row>
    <row r="10" spans="1:8" ht="26.25" customHeight="1" thickBot="1" x14ac:dyDescent="0.25">
      <c r="A10" s="276"/>
      <c r="B10" s="277"/>
      <c r="C10" s="279"/>
      <c r="D10" s="279"/>
      <c r="E10" s="281"/>
      <c r="F10" s="281"/>
      <c r="G10" s="283"/>
      <c r="H10" s="59"/>
    </row>
    <row r="11" spans="1:8" ht="18" x14ac:dyDescent="0.2">
      <c r="A11" s="73"/>
      <c r="B11" s="74"/>
      <c r="C11" s="75"/>
      <c r="D11" s="76"/>
      <c r="E11" s="77"/>
      <c r="F11" s="78"/>
      <c r="G11" s="79"/>
      <c r="H11" s="80"/>
    </row>
    <row r="12" spans="1:8" ht="18" x14ac:dyDescent="0.2">
      <c r="A12" s="81" t="s">
        <v>84</v>
      </c>
      <c r="B12" s="82" t="s">
        <v>1</v>
      </c>
      <c r="C12" s="83" t="s">
        <v>380</v>
      </c>
      <c r="D12" s="84"/>
      <c r="E12" s="85"/>
      <c r="F12" s="86"/>
      <c r="G12" s="87"/>
      <c r="H12" s="80"/>
    </row>
    <row r="13" spans="1:8" ht="13.5" customHeight="1" x14ac:dyDescent="0.2">
      <c r="A13" s="88"/>
      <c r="B13" s="89"/>
      <c r="C13" s="90"/>
      <c r="E13" s="91"/>
      <c r="F13" s="92"/>
      <c r="G13" s="93"/>
      <c r="H13" s="80"/>
    </row>
    <row r="14" spans="1:8" ht="25.5" x14ac:dyDescent="0.2">
      <c r="A14" s="88"/>
      <c r="C14" s="90" t="s">
        <v>382</v>
      </c>
      <c r="E14" s="91"/>
      <c r="F14" s="92"/>
      <c r="G14" s="94"/>
      <c r="H14" s="80"/>
    </row>
    <row r="15" spans="1:8" ht="13.5" customHeight="1" x14ac:dyDescent="0.2">
      <c r="A15" s="88"/>
      <c r="B15" s="89"/>
      <c r="C15" s="90"/>
      <c r="E15" s="91"/>
      <c r="F15" s="92"/>
      <c r="G15" s="94"/>
      <c r="H15" s="80"/>
    </row>
    <row r="16" spans="1:8" ht="67.5" customHeight="1" x14ac:dyDescent="0.2">
      <c r="A16" s="88"/>
      <c r="B16" s="89" t="s">
        <v>10</v>
      </c>
      <c r="C16" s="90" t="s">
        <v>388</v>
      </c>
      <c r="D16" s="56" t="s">
        <v>9</v>
      </c>
      <c r="E16" s="91">
        <v>1</v>
      </c>
      <c r="F16" s="92"/>
      <c r="G16" s="94">
        <f>E16*F16</f>
        <v>0</v>
      </c>
      <c r="H16" s="80"/>
    </row>
    <row r="17" spans="1:8" ht="12" customHeight="1" x14ac:dyDescent="0.2">
      <c r="A17" s="88"/>
      <c r="B17" s="89"/>
      <c r="C17" s="90"/>
      <c r="E17" s="91"/>
      <c r="F17" s="92"/>
      <c r="G17" s="94"/>
      <c r="H17" s="80"/>
    </row>
    <row r="18" spans="1:8" ht="31.5" customHeight="1" x14ac:dyDescent="0.2">
      <c r="A18" s="88"/>
      <c r="B18" s="89" t="s">
        <v>11</v>
      </c>
      <c r="C18" s="90" t="s">
        <v>383</v>
      </c>
      <c r="D18" s="56" t="s">
        <v>9</v>
      </c>
      <c r="E18" s="91">
        <v>1</v>
      </c>
      <c r="F18" s="92"/>
      <c r="G18" s="94">
        <f>E18*F18</f>
        <v>0</v>
      </c>
      <c r="H18" s="80"/>
    </row>
    <row r="19" spans="1:8" ht="14.25" customHeight="1" x14ac:dyDescent="0.2">
      <c r="A19" s="88"/>
      <c r="B19" s="89"/>
      <c r="C19" s="90"/>
      <c r="E19" s="91"/>
      <c r="F19" s="92"/>
      <c r="G19" s="93"/>
      <c r="H19" s="80"/>
    </row>
    <row r="20" spans="1:8" ht="42" customHeight="1" x14ac:dyDescent="0.2">
      <c r="A20" s="88"/>
      <c r="B20" s="89" t="s">
        <v>12</v>
      </c>
      <c r="C20" s="90" t="s">
        <v>384</v>
      </c>
      <c r="D20" s="56" t="s">
        <v>9</v>
      </c>
      <c r="E20" s="91">
        <v>1</v>
      </c>
      <c r="F20" s="92"/>
      <c r="G20" s="94">
        <f>E20*F20</f>
        <v>0</v>
      </c>
      <c r="H20" s="80"/>
    </row>
    <row r="21" spans="1:8" ht="14.25" customHeight="1" x14ac:dyDescent="0.2">
      <c r="A21" s="88"/>
      <c r="B21" s="89"/>
      <c r="C21" s="90"/>
      <c r="E21" s="91"/>
      <c r="F21" s="92"/>
      <c r="G21" s="93"/>
      <c r="H21" s="80"/>
    </row>
    <row r="22" spans="1:8" ht="59.25" customHeight="1" x14ac:dyDescent="0.2">
      <c r="A22" s="88"/>
      <c r="B22" s="89" t="s">
        <v>13</v>
      </c>
      <c r="C22" s="90" t="s">
        <v>385</v>
      </c>
      <c r="D22" s="56" t="s">
        <v>9</v>
      </c>
      <c r="E22" s="91">
        <v>1</v>
      </c>
      <c r="F22" s="92"/>
      <c r="G22" s="94">
        <f>E22*F22</f>
        <v>0</v>
      </c>
      <c r="H22" s="80"/>
    </row>
    <row r="23" spans="1:8" ht="15" customHeight="1" x14ac:dyDescent="0.2">
      <c r="A23" s="88"/>
      <c r="B23" s="89"/>
      <c r="C23" s="90"/>
      <c r="E23" s="91"/>
      <c r="F23" s="92"/>
      <c r="G23" s="93"/>
      <c r="H23" s="80"/>
    </row>
    <row r="24" spans="1:8" ht="18.75" customHeight="1" x14ac:dyDescent="0.2">
      <c r="A24" s="88"/>
      <c r="B24" s="89" t="s">
        <v>14</v>
      </c>
      <c r="C24" s="90" t="s">
        <v>386</v>
      </c>
      <c r="D24" s="56" t="s">
        <v>9</v>
      </c>
      <c r="E24" s="91">
        <v>1</v>
      </c>
      <c r="F24" s="92"/>
      <c r="G24" s="94">
        <f>E24*F24</f>
        <v>0</v>
      </c>
      <c r="H24" s="80"/>
    </row>
    <row r="25" spans="1:8" ht="15" customHeight="1" x14ac:dyDescent="0.2">
      <c r="A25" s="88"/>
      <c r="B25" s="89"/>
      <c r="C25" s="90"/>
      <c r="E25" s="91"/>
      <c r="F25" s="92"/>
      <c r="G25" s="93"/>
      <c r="H25" s="80"/>
    </row>
    <row r="26" spans="1:8" ht="216.75" x14ac:dyDescent="0.2">
      <c r="A26" s="88"/>
      <c r="B26" s="89" t="s">
        <v>18</v>
      </c>
      <c r="C26" s="90" t="s">
        <v>387</v>
      </c>
      <c r="D26" s="56" t="s">
        <v>9</v>
      </c>
      <c r="E26" s="95">
        <v>1</v>
      </c>
      <c r="F26" s="92"/>
      <c r="G26" s="96">
        <f>E26*F26</f>
        <v>0</v>
      </c>
      <c r="H26" s="80"/>
    </row>
    <row r="27" spans="1:8" ht="15.75" customHeight="1" x14ac:dyDescent="0.2">
      <c r="A27" s="88"/>
      <c r="B27" s="89"/>
      <c r="C27" s="90"/>
      <c r="E27" s="91"/>
      <c r="F27" s="92"/>
      <c r="G27" s="94"/>
      <c r="H27" s="80"/>
    </row>
    <row r="28" spans="1:8" ht="148.5" customHeight="1" x14ac:dyDescent="0.2">
      <c r="A28" s="88"/>
      <c r="B28" s="89" t="s">
        <v>19</v>
      </c>
      <c r="C28" s="90" t="s">
        <v>468</v>
      </c>
      <c r="D28" s="56" t="s">
        <v>9</v>
      </c>
      <c r="E28" s="91">
        <v>1</v>
      </c>
      <c r="F28" s="92"/>
      <c r="G28" s="94">
        <f>E28*F28</f>
        <v>0</v>
      </c>
      <c r="H28" s="80"/>
    </row>
    <row r="29" spans="1:8" ht="14.25" customHeight="1" x14ac:dyDescent="0.2">
      <c r="A29" s="88"/>
      <c r="B29" s="89"/>
      <c r="C29" s="90"/>
      <c r="E29" s="91"/>
      <c r="F29" s="92"/>
      <c r="G29" s="94"/>
      <c r="H29" s="80"/>
    </row>
    <row r="30" spans="1:8" ht="16.5" customHeight="1" x14ac:dyDescent="0.2">
      <c r="A30" s="88"/>
      <c r="B30" s="89" t="s">
        <v>24</v>
      </c>
      <c r="C30" s="90" t="s">
        <v>437</v>
      </c>
      <c r="D30" s="56" t="s">
        <v>137</v>
      </c>
      <c r="E30" s="91">
        <v>3</v>
      </c>
      <c r="F30" s="92"/>
      <c r="G30" s="94">
        <f>SUM(G13:G29)*0.03</f>
        <v>0</v>
      </c>
      <c r="H30" s="80"/>
    </row>
    <row r="31" spans="1:8" ht="15" customHeight="1" thickBot="1" x14ac:dyDescent="0.25">
      <c r="A31" s="88"/>
      <c r="B31" s="89"/>
      <c r="C31" s="90"/>
      <c r="E31" s="91"/>
      <c r="F31" s="92"/>
      <c r="G31" s="93"/>
      <c r="H31" s="80"/>
    </row>
    <row r="32" spans="1:8" ht="18.75" thickBot="1" x14ac:dyDescent="0.3">
      <c r="A32" s="284" t="s">
        <v>463</v>
      </c>
      <c r="B32" s="285"/>
      <c r="C32" s="285"/>
      <c r="D32" s="285"/>
      <c r="E32" s="285"/>
      <c r="F32" s="285"/>
      <c r="G32" s="97">
        <f>SUM(G13:G31)</f>
        <v>0</v>
      </c>
      <c r="H32" s="80"/>
    </row>
    <row r="33" spans="1:8" ht="15" customHeight="1" x14ac:dyDescent="0.2">
      <c r="A33" s="88"/>
      <c r="B33" s="89"/>
      <c r="C33" s="98"/>
      <c r="E33" s="91"/>
      <c r="F33" s="92"/>
      <c r="G33" s="93"/>
      <c r="H33" s="80"/>
    </row>
    <row r="34" spans="1:8" ht="18" x14ac:dyDescent="0.2">
      <c r="A34" s="81" t="s">
        <v>84</v>
      </c>
      <c r="B34" s="82" t="s">
        <v>8</v>
      </c>
      <c r="C34" s="83" t="s">
        <v>389</v>
      </c>
      <c r="E34" s="91"/>
      <c r="F34" s="92"/>
      <c r="G34" s="94"/>
      <c r="H34" s="80"/>
    </row>
    <row r="35" spans="1:8" ht="14.25" customHeight="1" x14ac:dyDescent="0.2">
      <c r="A35" s="81"/>
      <c r="B35" s="82"/>
      <c r="C35" s="83"/>
      <c r="E35" s="91"/>
      <c r="F35" s="92"/>
      <c r="G35" s="94"/>
      <c r="H35" s="80"/>
    </row>
    <row r="36" spans="1:8" ht="22.5" customHeight="1" x14ac:dyDescent="0.2">
      <c r="A36" s="81"/>
      <c r="B36" s="89" t="s">
        <v>15</v>
      </c>
      <c r="C36" s="99" t="s">
        <v>390</v>
      </c>
      <c r="D36" s="56" t="s">
        <v>9</v>
      </c>
      <c r="E36" s="91">
        <v>1</v>
      </c>
      <c r="F36" s="92"/>
      <c r="G36" s="94">
        <f>E36*F36</f>
        <v>0</v>
      </c>
      <c r="H36" s="80"/>
    </row>
    <row r="37" spans="1:8" ht="42" customHeight="1" x14ac:dyDescent="0.2">
      <c r="A37" s="81"/>
      <c r="B37" s="82"/>
      <c r="C37" s="100" t="s">
        <v>473</v>
      </c>
      <c r="D37" s="56" t="s">
        <v>16</v>
      </c>
      <c r="E37" s="91">
        <v>1</v>
      </c>
      <c r="F37" s="92"/>
      <c r="G37" s="94"/>
      <c r="H37" s="80"/>
    </row>
    <row r="38" spans="1:8" ht="33" customHeight="1" x14ac:dyDescent="0.2">
      <c r="A38" s="88"/>
      <c r="B38" s="89"/>
      <c r="C38" s="100" t="s">
        <v>127</v>
      </c>
      <c r="E38" s="91"/>
      <c r="F38" s="92"/>
      <c r="G38" s="93"/>
      <c r="H38" s="80"/>
    </row>
    <row r="39" spans="1:8" ht="18" x14ac:dyDescent="0.2">
      <c r="A39" s="88"/>
      <c r="B39" s="89"/>
      <c r="C39" s="101" t="s">
        <v>475</v>
      </c>
      <c r="D39" s="56" t="s">
        <v>9</v>
      </c>
      <c r="E39" s="91">
        <v>1</v>
      </c>
      <c r="F39" s="92"/>
      <c r="G39" s="93"/>
      <c r="H39" s="80"/>
    </row>
    <row r="40" spans="1:8" ht="18" x14ac:dyDescent="0.2">
      <c r="A40" s="88"/>
      <c r="B40" s="89"/>
      <c r="C40" s="102" t="s">
        <v>391</v>
      </c>
      <c r="D40" s="56" t="s">
        <v>16</v>
      </c>
      <c r="E40" s="91">
        <v>1</v>
      </c>
      <c r="F40" s="92"/>
      <c r="G40" s="93"/>
      <c r="H40" s="80"/>
    </row>
    <row r="41" spans="1:8" ht="18" x14ac:dyDescent="0.2">
      <c r="A41" s="88"/>
      <c r="B41" s="89"/>
      <c r="C41" s="102" t="s">
        <v>392</v>
      </c>
      <c r="D41" s="56" t="s">
        <v>16</v>
      </c>
      <c r="E41" s="91">
        <v>1</v>
      </c>
      <c r="F41" s="92"/>
      <c r="G41" s="93"/>
      <c r="H41" s="80"/>
    </row>
    <row r="42" spans="1:8" ht="18" x14ac:dyDescent="0.2">
      <c r="A42" s="88"/>
      <c r="B42" s="89"/>
      <c r="C42" s="102" t="s">
        <v>393</v>
      </c>
      <c r="D42" s="56" t="s">
        <v>16</v>
      </c>
      <c r="E42" s="91">
        <v>3</v>
      </c>
      <c r="F42" s="92"/>
      <c r="G42" s="93"/>
      <c r="H42" s="80"/>
    </row>
    <row r="43" spans="1:8" ht="18" x14ac:dyDescent="0.2">
      <c r="A43" s="88"/>
      <c r="B43" s="89"/>
      <c r="C43" s="100" t="s">
        <v>120</v>
      </c>
      <c r="D43" s="56" t="s">
        <v>16</v>
      </c>
      <c r="E43" s="91">
        <v>1</v>
      </c>
      <c r="F43" s="92"/>
      <c r="G43" s="93"/>
      <c r="H43" s="80"/>
    </row>
    <row r="44" spans="1:8" ht="18" x14ac:dyDescent="0.2">
      <c r="A44" s="88"/>
      <c r="B44" s="89"/>
      <c r="C44" s="100" t="s">
        <v>121</v>
      </c>
      <c r="D44" s="56" t="s">
        <v>16</v>
      </c>
      <c r="E44" s="91">
        <v>1</v>
      </c>
      <c r="F44" s="92"/>
      <c r="G44" s="93"/>
      <c r="H44" s="80"/>
    </row>
    <row r="45" spans="1:8" ht="18" x14ac:dyDescent="0.2">
      <c r="A45" s="88"/>
      <c r="B45" s="89"/>
      <c r="C45" s="100" t="s">
        <v>122</v>
      </c>
      <c r="D45" s="56" t="s">
        <v>16</v>
      </c>
      <c r="E45" s="91">
        <v>1</v>
      </c>
      <c r="F45" s="92"/>
      <c r="G45" s="93"/>
      <c r="H45" s="80"/>
    </row>
    <row r="46" spans="1:8" ht="27.75" customHeight="1" x14ac:dyDescent="0.2">
      <c r="A46" s="88"/>
      <c r="B46" s="89"/>
      <c r="C46" s="100" t="s">
        <v>394</v>
      </c>
      <c r="D46" s="56" t="s">
        <v>16</v>
      </c>
      <c r="E46" s="91">
        <v>4</v>
      </c>
      <c r="F46" s="92"/>
      <c r="G46" s="93"/>
      <c r="H46" s="80"/>
    </row>
    <row r="47" spans="1:8" ht="29.25" customHeight="1" x14ac:dyDescent="0.2">
      <c r="A47" s="88"/>
      <c r="B47" s="89"/>
      <c r="C47" s="100" t="s">
        <v>395</v>
      </c>
      <c r="D47" s="56" t="s">
        <v>16</v>
      </c>
      <c r="E47" s="91">
        <v>4</v>
      </c>
      <c r="F47" s="92"/>
      <c r="G47" s="93"/>
      <c r="H47" s="80"/>
    </row>
    <row r="48" spans="1:8" ht="18" x14ac:dyDescent="0.2">
      <c r="A48" s="88"/>
      <c r="B48" s="89"/>
      <c r="C48" s="100" t="s">
        <v>396</v>
      </c>
      <c r="D48" s="56" t="s">
        <v>16</v>
      </c>
      <c r="E48" s="91">
        <v>10</v>
      </c>
      <c r="F48" s="92"/>
      <c r="G48" s="93"/>
      <c r="H48" s="80"/>
    </row>
    <row r="49" spans="1:8" ht="18" x14ac:dyDescent="0.2">
      <c r="A49" s="88"/>
      <c r="B49" s="89"/>
      <c r="C49" s="100" t="s">
        <v>399</v>
      </c>
      <c r="D49" s="56" t="s">
        <v>16</v>
      </c>
      <c r="E49" s="91">
        <v>1</v>
      </c>
      <c r="F49" s="92"/>
      <c r="G49" s="93"/>
      <c r="H49" s="80"/>
    </row>
    <row r="50" spans="1:8" ht="18" x14ac:dyDescent="0.2">
      <c r="A50" s="88"/>
      <c r="B50" s="89"/>
      <c r="C50" s="100" t="s">
        <v>400</v>
      </c>
      <c r="D50" s="56" t="s">
        <v>16</v>
      </c>
      <c r="E50" s="91">
        <v>1</v>
      </c>
      <c r="F50" s="92"/>
      <c r="G50" s="93"/>
      <c r="H50" s="80"/>
    </row>
    <row r="51" spans="1:8" ht="21.75" customHeight="1" x14ac:dyDescent="0.2">
      <c r="A51" s="103"/>
      <c r="B51" s="89"/>
      <c r="C51" s="104" t="s">
        <v>397</v>
      </c>
      <c r="D51" s="105" t="s">
        <v>9</v>
      </c>
      <c r="E51" s="106">
        <v>1</v>
      </c>
      <c r="F51" s="107"/>
      <c r="G51" s="94"/>
      <c r="H51" s="80"/>
    </row>
    <row r="52" spans="1:8" ht="18" x14ac:dyDescent="0.2">
      <c r="A52" s="88"/>
      <c r="B52" s="89"/>
      <c r="C52" s="100" t="s">
        <v>415</v>
      </c>
      <c r="D52" s="56" t="s">
        <v>9</v>
      </c>
      <c r="E52" s="91">
        <v>1</v>
      </c>
      <c r="F52" s="92"/>
      <c r="G52" s="93"/>
      <c r="H52" s="80"/>
    </row>
    <row r="53" spans="1:8" ht="18" x14ac:dyDescent="0.2">
      <c r="A53" s="88"/>
      <c r="B53" s="89"/>
      <c r="C53" s="100" t="s">
        <v>123</v>
      </c>
      <c r="D53" s="56" t="s">
        <v>9</v>
      </c>
      <c r="E53" s="91">
        <v>1</v>
      </c>
      <c r="F53" s="92"/>
      <c r="G53" s="93"/>
      <c r="H53" s="80"/>
    </row>
    <row r="54" spans="1:8" ht="14.25" customHeight="1" x14ac:dyDescent="0.2">
      <c r="A54" s="88"/>
      <c r="B54" s="89"/>
      <c r="C54" s="90"/>
      <c r="E54" s="91"/>
      <c r="F54" s="92"/>
      <c r="G54" s="94"/>
      <c r="H54" s="80"/>
    </row>
    <row r="55" spans="1:8" ht="30.75" customHeight="1" x14ac:dyDescent="0.2">
      <c r="A55" s="88"/>
      <c r="B55" s="89" t="s">
        <v>49</v>
      </c>
      <c r="C55" s="90" t="s">
        <v>404</v>
      </c>
      <c r="D55" s="56" t="s">
        <v>16</v>
      </c>
      <c r="E55" s="91">
        <v>1</v>
      </c>
      <c r="F55" s="92"/>
      <c r="G55" s="94">
        <f>E55*F55</f>
        <v>0</v>
      </c>
      <c r="H55" s="80"/>
    </row>
    <row r="56" spans="1:8" ht="14.25" customHeight="1" x14ac:dyDescent="0.2">
      <c r="A56" s="88"/>
      <c r="B56" s="89"/>
      <c r="C56" s="90"/>
      <c r="E56" s="91"/>
      <c r="F56" s="92"/>
      <c r="G56" s="94"/>
      <c r="H56" s="80"/>
    </row>
    <row r="57" spans="1:8" ht="21" customHeight="1" x14ac:dyDescent="0.2">
      <c r="A57" s="88"/>
      <c r="B57" s="89" t="s">
        <v>50</v>
      </c>
      <c r="C57" s="100" t="s">
        <v>405</v>
      </c>
      <c r="D57" s="56" t="s">
        <v>16</v>
      </c>
      <c r="E57" s="91">
        <v>2</v>
      </c>
      <c r="F57" s="92"/>
      <c r="G57" s="94">
        <f>E57*F57</f>
        <v>0</v>
      </c>
      <c r="H57" s="80"/>
    </row>
    <row r="58" spans="1:8" ht="15.75" customHeight="1" x14ac:dyDescent="0.2">
      <c r="A58" s="88"/>
      <c r="B58" s="89"/>
      <c r="C58" s="90"/>
      <c r="E58" s="91"/>
      <c r="F58" s="92"/>
      <c r="G58" s="94"/>
      <c r="H58" s="80"/>
    </row>
    <row r="59" spans="1:8" ht="16.5" customHeight="1" x14ac:dyDescent="0.2">
      <c r="A59" s="88"/>
      <c r="B59" s="89" t="s">
        <v>51</v>
      </c>
      <c r="C59" s="90" t="s">
        <v>437</v>
      </c>
      <c r="D59" s="56" t="s">
        <v>137</v>
      </c>
      <c r="E59" s="91">
        <v>3</v>
      </c>
      <c r="F59" s="92"/>
      <c r="G59" s="94">
        <f>SUM(G36:G58)*0.03</f>
        <v>0</v>
      </c>
      <c r="H59" s="80"/>
    </row>
    <row r="60" spans="1:8" ht="18.75" thickBot="1" x14ac:dyDescent="0.25">
      <c r="A60" s="103"/>
      <c r="B60" s="89"/>
      <c r="C60" s="99"/>
      <c r="D60" s="108"/>
      <c r="E60" s="109"/>
      <c r="F60" s="110"/>
      <c r="G60" s="94"/>
      <c r="H60" s="80"/>
    </row>
    <row r="61" spans="1:8" ht="24" customHeight="1" thickBot="1" x14ac:dyDescent="0.3">
      <c r="A61" s="284" t="s">
        <v>464</v>
      </c>
      <c r="B61" s="285"/>
      <c r="C61" s="285"/>
      <c r="D61" s="285"/>
      <c r="E61" s="285"/>
      <c r="F61" s="285"/>
      <c r="G61" s="97">
        <f>SUM(G35:G60)</f>
        <v>0</v>
      </c>
      <c r="H61" s="80"/>
    </row>
    <row r="62" spans="1:8" ht="18" x14ac:dyDescent="0.2">
      <c r="A62" s="88"/>
      <c r="B62" s="89"/>
      <c r="C62" s="90"/>
      <c r="E62" s="91"/>
      <c r="F62" s="92"/>
      <c r="G62" s="93"/>
      <c r="H62" s="80"/>
    </row>
    <row r="63" spans="1:8" ht="18" x14ac:dyDescent="0.2">
      <c r="A63" s="81" t="s">
        <v>84</v>
      </c>
      <c r="B63" s="82" t="s">
        <v>20</v>
      </c>
      <c r="C63" s="83" t="s">
        <v>206</v>
      </c>
      <c r="E63" s="91"/>
      <c r="F63" s="92"/>
      <c r="G63" s="93"/>
      <c r="H63" s="80"/>
    </row>
    <row r="64" spans="1:8" ht="12.75" customHeight="1" x14ac:dyDescent="0.2">
      <c r="A64" s="81"/>
      <c r="B64" s="82"/>
      <c r="C64" s="83"/>
      <c r="E64" s="91"/>
      <c r="F64" s="92"/>
      <c r="G64" s="93"/>
      <c r="H64" s="80"/>
    </row>
    <row r="65" spans="1:8" ht="19.5" customHeight="1" x14ac:dyDescent="0.2">
      <c r="A65" s="103"/>
      <c r="B65" s="89" t="s">
        <v>21</v>
      </c>
      <c r="C65" s="99" t="s">
        <v>207</v>
      </c>
      <c r="D65" s="105" t="s">
        <v>9</v>
      </c>
      <c r="E65" s="106">
        <v>1</v>
      </c>
      <c r="F65" s="107"/>
      <c r="G65" s="94">
        <f t="shared" ref="G65" si="0">E65*F65</f>
        <v>0</v>
      </c>
      <c r="H65" s="80"/>
    </row>
    <row r="66" spans="1:8" ht="42.75" customHeight="1" x14ac:dyDescent="0.2">
      <c r="A66" s="103"/>
      <c r="B66" s="111"/>
      <c r="C66" s="100" t="s">
        <v>474</v>
      </c>
      <c r="D66" s="105" t="s">
        <v>16</v>
      </c>
      <c r="E66" s="106">
        <v>1</v>
      </c>
      <c r="F66" s="112"/>
      <c r="G66" s="94"/>
      <c r="H66" s="80"/>
    </row>
    <row r="67" spans="1:8" ht="18" x14ac:dyDescent="0.2">
      <c r="A67" s="103"/>
      <c r="B67" s="111"/>
      <c r="C67" s="100" t="s">
        <v>208</v>
      </c>
      <c r="D67" s="105" t="s">
        <v>16</v>
      </c>
      <c r="E67" s="106">
        <v>1</v>
      </c>
      <c r="F67" s="112"/>
      <c r="G67" s="94"/>
      <c r="H67" s="80"/>
    </row>
    <row r="68" spans="1:8" ht="18" x14ac:dyDescent="0.2">
      <c r="A68" s="103"/>
      <c r="B68" s="89"/>
      <c r="C68" s="100" t="s">
        <v>210</v>
      </c>
      <c r="D68" s="105" t="s">
        <v>9</v>
      </c>
      <c r="E68" s="106">
        <v>1</v>
      </c>
      <c r="F68" s="107"/>
      <c r="G68" s="94"/>
      <c r="H68" s="80"/>
    </row>
    <row r="69" spans="1:8" ht="19.5" customHeight="1" x14ac:dyDescent="0.2">
      <c r="A69" s="103"/>
      <c r="B69" s="89"/>
      <c r="C69" s="100" t="s">
        <v>209</v>
      </c>
      <c r="D69" s="105" t="s">
        <v>16</v>
      </c>
      <c r="E69" s="106">
        <v>2</v>
      </c>
      <c r="F69" s="107"/>
      <c r="G69" s="94"/>
      <c r="H69" s="80"/>
    </row>
    <row r="70" spans="1:8" ht="20.25" customHeight="1" x14ac:dyDescent="0.2">
      <c r="A70" s="103"/>
      <c r="B70" s="89"/>
      <c r="C70" s="100" t="s">
        <v>211</v>
      </c>
      <c r="D70" s="105" t="s">
        <v>16</v>
      </c>
      <c r="E70" s="106">
        <v>2</v>
      </c>
      <c r="F70" s="107"/>
      <c r="G70" s="94"/>
      <c r="H70" s="80"/>
    </row>
    <row r="71" spans="1:8" ht="18.75" customHeight="1" x14ac:dyDescent="0.2">
      <c r="A71" s="103"/>
      <c r="B71" s="89"/>
      <c r="C71" s="100" t="s">
        <v>469</v>
      </c>
      <c r="D71" s="105" t="s">
        <v>16</v>
      </c>
      <c r="E71" s="106">
        <v>20</v>
      </c>
      <c r="F71" s="107"/>
      <c r="G71" s="94"/>
      <c r="H71" s="80"/>
    </row>
    <row r="72" spans="1:8" ht="17.25" customHeight="1" x14ac:dyDescent="0.2">
      <c r="A72" s="103"/>
      <c r="B72" s="89"/>
      <c r="C72" s="100" t="s">
        <v>470</v>
      </c>
      <c r="D72" s="105" t="s">
        <v>16</v>
      </c>
      <c r="E72" s="106">
        <v>22</v>
      </c>
      <c r="F72" s="107"/>
      <c r="G72" s="94"/>
      <c r="H72" s="80"/>
    </row>
    <row r="73" spans="1:8" ht="16.5" customHeight="1" x14ac:dyDescent="0.2">
      <c r="A73" s="103"/>
      <c r="B73" s="89"/>
      <c r="C73" s="100" t="s">
        <v>471</v>
      </c>
      <c r="D73" s="105" t="s">
        <v>16</v>
      </c>
      <c r="E73" s="106">
        <v>10</v>
      </c>
      <c r="F73" s="107"/>
      <c r="G73" s="94"/>
      <c r="H73" s="80"/>
    </row>
    <row r="74" spans="1:8" ht="18.75" customHeight="1" x14ac:dyDescent="0.2">
      <c r="A74" s="103"/>
      <c r="B74" s="89"/>
      <c r="C74" s="100" t="s">
        <v>212</v>
      </c>
      <c r="D74" s="105" t="s">
        <v>16</v>
      </c>
      <c r="E74" s="106">
        <v>52</v>
      </c>
      <c r="F74" s="107"/>
      <c r="G74" s="94"/>
      <c r="H74" s="80"/>
    </row>
    <row r="75" spans="1:8" ht="29.25" customHeight="1" x14ac:dyDescent="0.2">
      <c r="A75" s="103"/>
      <c r="B75" s="89"/>
      <c r="C75" s="100" t="s">
        <v>472</v>
      </c>
      <c r="D75" s="56" t="s">
        <v>16</v>
      </c>
      <c r="E75" s="91">
        <v>15</v>
      </c>
      <c r="F75" s="107"/>
      <c r="G75" s="94"/>
      <c r="H75" s="80"/>
    </row>
    <row r="76" spans="1:8" ht="18" x14ac:dyDescent="0.2">
      <c r="A76" s="103"/>
      <c r="B76" s="89"/>
      <c r="C76" s="100" t="s">
        <v>415</v>
      </c>
      <c r="D76" s="56" t="s">
        <v>9</v>
      </c>
      <c r="E76" s="91">
        <v>1</v>
      </c>
      <c r="F76" s="107"/>
      <c r="G76" s="94"/>
      <c r="H76" s="80"/>
    </row>
    <row r="77" spans="1:8" ht="18" x14ac:dyDescent="0.2">
      <c r="A77" s="103"/>
      <c r="B77" s="89"/>
      <c r="C77" s="100" t="s">
        <v>123</v>
      </c>
      <c r="D77" s="56" t="s">
        <v>9</v>
      </c>
      <c r="E77" s="91">
        <v>1</v>
      </c>
      <c r="F77" s="107"/>
      <c r="G77" s="94"/>
      <c r="H77" s="80"/>
    </row>
    <row r="78" spans="1:8" ht="12.75" customHeight="1" x14ac:dyDescent="0.2">
      <c r="A78" s="81"/>
      <c r="B78" s="82"/>
      <c r="C78" s="83"/>
      <c r="E78" s="91"/>
      <c r="F78" s="92"/>
      <c r="G78" s="93"/>
      <c r="H78" s="80"/>
    </row>
    <row r="79" spans="1:8" ht="18.75" customHeight="1" x14ac:dyDescent="0.2">
      <c r="A79" s="103"/>
      <c r="B79" s="89" t="s">
        <v>22</v>
      </c>
      <c r="C79" s="99" t="s">
        <v>437</v>
      </c>
      <c r="D79" s="105" t="s">
        <v>137</v>
      </c>
      <c r="E79" s="106">
        <v>3</v>
      </c>
      <c r="F79" s="107"/>
      <c r="G79" s="94">
        <f>SUM(G65:G78)*0.03</f>
        <v>0</v>
      </c>
      <c r="H79" s="80"/>
    </row>
    <row r="80" spans="1:8" ht="14.25" customHeight="1" thickBot="1" x14ac:dyDescent="0.25">
      <c r="A80" s="103"/>
      <c r="B80" s="89"/>
      <c r="C80" s="99"/>
      <c r="D80" s="105"/>
      <c r="E80" s="106"/>
      <c r="F80" s="107"/>
      <c r="G80" s="94"/>
      <c r="H80" s="80"/>
    </row>
    <row r="81" spans="1:8" ht="23.25" customHeight="1" thickBot="1" x14ac:dyDescent="0.3">
      <c r="A81" s="284" t="s">
        <v>465</v>
      </c>
      <c r="B81" s="285"/>
      <c r="C81" s="285"/>
      <c r="D81" s="285"/>
      <c r="E81" s="285"/>
      <c r="F81" s="285"/>
      <c r="G81" s="97">
        <f>SUM(G64:G80)</f>
        <v>0</v>
      </c>
      <c r="H81" s="80"/>
    </row>
    <row r="82" spans="1:8" ht="18" x14ac:dyDescent="0.2">
      <c r="A82" s="88"/>
      <c r="B82" s="89"/>
      <c r="C82" s="90"/>
      <c r="E82" s="91"/>
      <c r="F82" s="92"/>
      <c r="G82" s="93"/>
      <c r="H82" s="80"/>
    </row>
    <row r="83" spans="1:8" ht="18" x14ac:dyDescent="0.2">
      <c r="A83" s="81" t="s">
        <v>84</v>
      </c>
      <c r="B83" s="82" t="s">
        <v>32</v>
      </c>
      <c r="C83" s="83" t="s">
        <v>118</v>
      </c>
      <c r="E83" s="91"/>
      <c r="F83" s="92"/>
      <c r="G83" s="93"/>
      <c r="H83" s="80"/>
    </row>
    <row r="84" spans="1:8" ht="15.75" customHeight="1" x14ac:dyDescent="0.2">
      <c r="A84" s="81"/>
      <c r="B84" s="82"/>
      <c r="C84" s="83"/>
      <c r="E84" s="91"/>
      <c r="F84" s="92"/>
      <c r="G84" s="93"/>
      <c r="H84" s="80"/>
    </row>
    <row r="85" spans="1:8" ht="20.25" customHeight="1" x14ac:dyDescent="0.2">
      <c r="A85" s="103"/>
      <c r="B85" s="89" t="s">
        <v>33</v>
      </c>
      <c r="C85" s="113" t="s">
        <v>200</v>
      </c>
      <c r="D85" s="105" t="s">
        <v>16</v>
      </c>
      <c r="E85" s="106">
        <v>1</v>
      </c>
      <c r="F85" s="107"/>
      <c r="G85" s="94">
        <f t="shared" ref="G85" si="1">E85*F85</f>
        <v>0</v>
      </c>
      <c r="H85" s="80"/>
    </row>
    <row r="86" spans="1:8" ht="11.25" customHeight="1" x14ac:dyDescent="0.2">
      <c r="A86" s="81"/>
      <c r="B86" s="82"/>
      <c r="C86" s="114"/>
      <c r="E86" s="91"/>
      <c r="F86" s="92"/>
      <c r="G86" s="93"/>
      <c r="H86" s="80"/>
    </row>
    <row r="87" spans="1:8" ht="21" customHeight="1" x14ac:dyDescent="0.2">
      <c r="A87" s="103"/>
      <c r="B87" s="89" t="s">
        <v>34</v>
      </c>
      <c r="C87" s="113" t="s">
        <v>201</v>
      </c>
      <c r="D87" s="105" t="s">
        <v>16</v>
      </c>
      <c r="E87" s="106">
        <v>1</v>
      </c>
      <c r="F87" s="107"/>
      <c r="G87" s="94">
        <f t="shared" ref="G87" si="2">E87*F87</f>
        <v>0</v>
      </c>
      <c r="H87" s="80"/>
    </row>
    <row r="88" spans="1:8" ht="12" customHeight="1" x14ac:dyDescent="0.2">
      <c r="A88" s="81"/>
      <c r="B88" s="82"/>
      <c r="C88" s="113"/>
      <c r="E88" s="91"/>
      <c r="F88" s="92"/>
      <c r="G88" s="93"/>
      <c r="H88" s="80"/>
    </row>
    <row r="89" spans="1:8" ht="20.25" customHeight="1" x14ac:dyDescent="0.2">
      <c r="A89" s="103"/>
      <c r="B89" s="89" t="s">
        <v>35</v>
      </c>
      <c r="C89" s="113" t="s">
        <v>202</v>
      </c>
      <c r="D89" s="105" t="s">
        <v>16</v>
      </c>
      <c r="E89" s="106">
        <v>1</v>
      </c>
      <c r="F89" s="107"/>
      <c r="G89" s="94">
        <f t="shared" ref="G89" si="3">E89*F89</f>
        <v>0</v>
      </c>
      <c r="H89" s="80"/>
    </row>
    <row r="90" spans="1:8" ht="12.75" customHeight="1" x14ac:dyDescent="0.2">
      <c r="A90" s="81"/>
      <c r="B90" s="82"/>
      <c r="C90" s="113"/>
      <c r="E90" s="91"/>
      <c r="F90" s="92"/>
      <c r="G90" s="93"/>
      <c r="H90" s="80"/>
    </row>
    <row r="91" spans="1:8" ht="20.25" customHeight="1" x14ac:dyDescent="0.2">
      <c r="A91" s="103"/>
      <c r="B91" s="89" t="s">
        <v>36</v>
      </c>
      <c r="C91" s="113" t="s">
        <v>203</v>
      </c>
      <c r="D91" s="105" t="s">
        <v>16</v>
      </c>
      <c r="E91" s="106">
        <v>1</v>
      </c>
      <c r="F91" s="107"/>
      <c r="G91" s="94">
        <f t="shared" ref="G91" si="4">E91*F91</f>
        <v>0</v>
      </c>
      <c r="H91" s="80"/>
    </row>
    <row r="92" spans="1:8" ht="12.75" customHeight="1" x14ac:dyDescent="0.2">
      <c r="A92" s="81"/>
      <c r="B92" s="82"/>
      <c r="C92" s="113"/>
      <c r="E92" s="91"/>
      <c r="F92" s="92"/>
      <c r="G92" s="93"/>
      <c r="H92" s="80"/>
    </row>
    <row r="93" spans="1:8" ht="19.5" customHeight="1" x14ac:dyDescent="0.2">
      <c r="A93" s="103"/>
      <c r="B93" s="89" t="s">
        <v>37</v>
      </c>
      <c r="C93" s="113" t="s">
        <v>203</v>
      </c>
      <c r="D93" s="105" t="s">
        <v>16</v>
      </c>
      <c r="E93" s="106">
        <v>1</v>
      </c>
      <c r="F93" s="107"/>
      <c r="G93" s="94">
        <f t="shared" ref="G93" si="5">E93*F93</f>
        <v>0</v>
      </c>
      <c r="H93" s="80"/>
    </row>
    <row r="94" spans="1:8" ht="12.75" customHeight="1" x14ac:dyDescent="0.2">
      <c r="A94" s="103"/>
      <c r="B94" s="82"/>
      <c r="C94" s="113"/>
      <c r="D94" s="105"/>
      <c r="E94" s="106"/>
      <c r="F94" s="112"/>
      <c r="G94" s="94"/>
      <c r="H94" s="80"/>
    </row>
    <row r="95" spans="1:8" ht="29.25" customHeight="1" x14ac:dyDescent="0.2">
      <c r="A95" s="103"/>
      <c r="B95" s="89" t="s">
        <v>38</v>
      </c>
      <c r="C95" s="113" t="s">
        <v>204</v>
      </c>
      <c r="D95" s="105" t="s">
        <v>16</v>
      </c>
      <c r="E95" s="106">
        <v>1</v>
      </c>
      <c r="F95" s="107"/>
      <c r="G95" s="94">
        <f t="shared" ref="G95" si="6">E95*F95</f>
        <v>0</v>
      </c>
      <c r="H95" s="80"/>
    </row>
    <row r="96" spans="1:8" ht="12.75" customHeight="1" x14ac:dyDescent="0.2">
      <c r="A96" s="103"/>
      <c r="B96" s="82"/>
      <c r="C96" s="113"/>
      <c r="D96" s="105"/>
      <c r="E96" s="106"/>
      <c r="F96" s="112"/>
      <c r="G96" s="94"/>
      <c r="H96" s="80"/>
    </row>
    <row r="97" spans="1:8" ht="18" x14ac:dyDescent="0.2">
      <c r="A97" s="103"/>
      <c r="B97" s="89" t="s">
        <v>39</v>
      </c>
      <c r="C97" s="113" t="s">
        <v>64</v>
      </c>
      <c r="D97" s="105" t="s">
        <v>16</v>
      </c>
      <c r="E97" s="106">
        <v>1</v>
      </c>
      <c r="F97" s="107"/>
      <c r="G97" s="94">
        <f t="shared" ref="G97" si="7">E97*F97</f>
        <v>0</v>
      </c>
      <c r="H97" s="80"/>
    </row>
    <row r="98" spans="1:8" ht="13.5" customHeight="1" x14ac:dyDescent="0.2">
      <c r="A98" s="103"/>
      <c r="B98" s="82"/>
      <c r="C98" s="113"/>
      <c r="D98" s="105"/>
      <c r="E98" s="106"/>
      <c r="F98" s="112"/>
      <c r="G98" s="94"/>
      <c r="H98" s="80"/>
    </row>
    <row r="99" spans="1:8" ht="18" x14ac:dyDescent="0.2">
      <c r="A99" s="103"/>
      <c r="B99" s="89" t="s">
        <v>57</v>
      </c>
      <c r="C99" s="113" t="s">
        <v>205</v>
      </c>
      <c r="D99" s="105" t="s">
        <v>9</v>
      </c>
      <c r="E99" s="106">
        <v>1</v>
      </c>
      <c r="F99" s="107"/>
      <c r="G99" s="94">
        <f t="shared" ref="G99" si="8">E99*F99</f>
        <v>0</v>
      </c>
      <c r="H99" s="80"/>
    </row>
    <row r="100" spans="1:8" ht="15.75" customHeight="1" thickBot="1" x14ac:dyDescent="0.25">
      <c r="A100" s="103"/>
      <c r="B100" s="89"/>
      <c r="C100" s="99"/>
      <c r="D100" s="105"/>
      <c r="E100" s="106"/>
      <c r="F100" s="107"/>
      <c r="G100" s="94"/>
      <c r="H100" s="80"/>
    </row>
    <row r="101" spans="1:8" ht="22.5" customHeight="1" thickBot="1" x14ac:dyDescent="0.3">
      <c r="A101" s="284" t="s">
        <v>466</v>
      </c>
      <c r="B101" s="285"/>
      <c r="C101" s="285"/>
      <c r="D101" s="285"/>
      <c r="E101" s="285"/>
      <c r="F101" s="285"/>
      <c r="G101" s="97">
        <f>SUM(G85:G100)</f>
        <v>0</v>
      </c>
      <c r="H101" s="80"/>
    </row>
    <row r="102" spans="1:8" ht="18.75" thickBot="1" x14ac:dyDescent="0.3">
      <c r="A102" s="115"/>
      <c r="B102" s="116"/>
      <c r="C102" s="117"/>
      <c r="D102" s="116"/>
      <c r="E102" s="117"/>
      <c r="F102" s="117"/>
      <c r="G102" s="118"/>
      <c r="H102" s="80"/>
    </row>
    <row r="103" spans="1:8" ht="24" customHeight="1" thickBot="1" x14ac:dyDescent="0.3">
      <c r="A103" s="270" t="s">
        <v>467</v>
      </c>
      <c r="B103" s="271"/>
      <c r="C103" s="271"/>
      <c r="D103" s="271"/>
      <c r="E103" s="271"/>
      <c r="F103" s="271"/>
      <c r="G103" s="119">
        <f>G101+G81+G61+G32</f>
        <v>0</v>
      </c>
    </row>
  </sheetData>
  <sheetProtection selectLockedCells="1"/>
  <mergeCells count="13">
    <mergeCell ref="A103:F103"/>
    <mergeCell ref="B5:G5"/>
    <mergeCell ref="B7:G7"/>
    <mergeCell ref="A9:B10"/>
    <mergeCell ref="C9:C10"/>
    <mergeCell ref="D9:D10"/>
    <mergeCell ref="E9:E10"/>
    <mergeCell ref="F9:F10"/>
    <mergeCell ref="G9:G10"/>
    <mergeCell ref="A101:F101"/>
    <mergeCell ref="A61:F61"/>
    <mergeCell ref="A81:F81"/>
    <mergeCell ref="A32:F32"/>
  </mergeCells>
  <pageMargins left="0.78740157480314965" right="0.39370078740157483" top="0.19685039370078741" bottom="0.98425196850393704" header="0.19685039370078741" footer="0.19685039370078741"/>
  <pageSetup paperSize="9" scale="67" orientation="portrait" r:id="rId1"/>
  <headerFooter alignWithMargins="0">
    <oddFooter>&amp;L&amp;"Verdana,Navadno"&amp;9Objekt:    TP2050 Reaktor (DZR)
Vsebina:  Stroškovnik 
Št. načrta: 1082.E054
Mapa:       1082.M4/1
Datoteka: &amp;F&amp;R&amp;"Verdana,Navadno"&amp;9Revizija: 2
Datum: oktober 2016
Stran &amp;P od &amp;N</oddFooter>
  </headerFooter>
  <rowBreaks count="2" manualBreakCount="2">
    <brk id="32" max="6" man="1"/>
    <brk id="81"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0" zoomScaleSheetLayoutView="100" workbookViewId="0">
      <pane ySplit="10" topLeftCell="A11" activePane="bottomLeft" state="frozen"/>
      <selection sqref="A1:XFD1048576"/>
      <selection pane="bottomLeft" activeCell="G34" sqref="G34"/>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89</v>
      </c>
      <c r="B5" s="250" t="s">
        <v>477</v>
      </c>
      <c r="C5" s="250"/>
      <c r="D5" s="250"/>
      <c r="E5" s="250"/>
      <c r="F5" s="250"/>
      <c r="G5" s="250"/>
      <c r="H5" s="124"/>
    </row>
    <row r="6" spans="1:8" ht="3" customHeight="1" x14ac:dyDescent="0.3">
      <c r="A6" s="131"/>
      <c r="B6" s="222"/>
      <c r="C6" s="222"/>
      <c r="D6" s="222"/>
      <c r="E6" s="222"/>
      <c r="F6" s="222"/>
      <c r="G6" s="222"/>
      <c r="H6" s="124"/>
    </row>
    <row r="7" spans="1:8" ht="18.75" customHeight="1" x14ac:dyDescent="0.25">
      <c r="A7" s="133"/>
      <c r="B7" s="251"/>
      <c r="C7" s="251"/>
      <c r="D7" s="251"/>
      <c r="E7" s="251"/>
      <c r="F7" s="251"/>
      <c r="G7" s="251"/>
      <c r="H7" s="124"/>
    </row>
    <row r="8" spans="1:8" ht="10.5" customHeight="1" thickBot="1" x14ac:dyDescent="0.3">
      <c r="A8" s="134"/>
      <c r="B8" s="135"/>
      <c r="C8" s="135"/>
      <c r="D8" s="135"/>
      <c r="E8" s="135"/>
      <c r="F8" s="135"/>
      <c r="G8" s="135"/>
      <c r="H8" s="124"/>
    </row>
    <row r="9" spans="1:8" s="137" customFormat="1" ht="12.75" customHeight="1" x14ac:dyDescent="0.2">
      <c r="A9" s="252" t="s">
        <v>423</v>
      </c>
      <c r="B9" s="253"/>
      <c r="C9" s="262" t="s">
        <v>3</v>
      </c>
      <c r="D9" s="262" t="s">
        <v>4</v>
      </c>
      <c r="E9" s="256" t="s">
        <v>5</v>
      </c>
      <c r="F9" s="256" t="s">
        <v>6</v>
      </c>
      <c r="G9" s="258" t="s">
        <v>7</v>
      </c>
      <c r="H9" s="136"/>
    </row>
    <row r="10" spans="1:8" ht="26.25" customHeight="1" thickBot="1" x14ac:dyDescent="0.25">
      <c r="A10" s="254"/>
      <c r="B10" s="255"/>
      <c r="C10" s="263"/>
      <c r="D10" s="263"/>
      <c r="E10" s="257"/>
      <c r="F10" s="257"/>
      <c r="G10" s="259"/>
      <c r="H10" s="124"/>
    </row>
    <row r="11" spans="1:8" ht="18" x14ac:dyDescent="0.2">
      <c r="A11" s="138"/>
      <c r="B11" s="139"/>
      <c r="C11" s="140"/>
      <c r="D11" s="141"/>
      <c r="E11" s="142"/>
      <c r="F11" s="143"/>
      <c r="G11" s="144"/>
      <c r="H11" s="145"/>
    </row>
    <row r="12" spans="1:8" ht="16.5" customHeight="1" x14ac:dyDescent="0.2">
      <c r="A12" s="21" t="s">
        <v>89</v>
      </c>
      <c r="B12" s="22" t="s">
        <v>1</v>
      </c>
      <c r="C12" s="3" t="s">
        <v>477</v>
      </c>
      <c r="E12" s="32"/>
      <c r="F12" s="30"/>
      <c r="G12" s="31"/>
      <c r="H12" s="145"/>
    </row>
    <row r="13" spans="1:8" ht="13.5" customHeight="1" x14ac:dyDescent="0.25">
      <c r="A13" s="153"/>
      <c r="B13" s="27"/>
      <c r="C13" s="1"/>
      <c r="E13" s="172"/>
      <c r="F13" s="29"/>
      <c r="G13" s="173"/>
      <c r="H13" s="145"/>
    </row>
    <row r="14" spans="1:8" ht="109.5" customHeight="1" x14ac:dyDescent="0.25">
      <c r="A14" s="153"/>
      <c r="B14" s="27"/>
      <c r="C14" s="1" t="s">
        <v>486</v>
      </c>
      <c r="E14" s="202"/>
      <c r="F14" s="29"/>
      <c r="G14" s="220"/>
      <c r="H14" s="145"/>
    </row>
    <row r="15" spans="1:8" ht="13.5" customHeight="1" x14ac:dyDescent="0.25">
      <c r="A15" s="153"/>
      <c r="B15" s="27"/>
      <c r="C15" s="1"/>
      <c r="E15" s="172"/>
      <c r="F15" s="29"/>
      <c r="G15" s="173"/>
      <c r="H15" s="145"/>
    </row>
    <row r="16" spans="1:8" ht="18" x14ac:dyDescent="0.25">
      <c r="A16" s="153"/>
      <c r="B16" s="27" t="s">
        <v>10</v>
      </c>
      <c r="C16" s="1" t="s">
        <v>481</v>
      </c>
      <c r="D16" s="23" t="s">
        <v>9</v>
      </c>
      <c r="E16" s="202">
        <v>1</v>
      </c>
      <c r="F16" s="29"/>
      <c r="G16" s="220">
        <f>E16*F16</f>
        <v>0</v>
      </c>
      <c r="H16" s="145"/>
    </row>
    <row r="17" spans="1:8" ht="13.5" customHeight="1" x14ac:dyDescent="0.25">
      <c r="A17" s="153"/>
      <c r="B17" s="27"/>
      <c r="C17" s="1"/>
      <c r="E17" s="172"/>
      <c r="F17" s="29"/>
      <c r="G17" s="220"/>
      <c r="H17" s="145"/>
    </row>
    <row r="18" spans="1:8" ht="18" x14ac:dyDescent="0.25">
      <c r="A18" s="153"/>
      <c r="B18" s="27" t="s">
        <v>11</v>
      </c>
      <c r="C18" s="1" t="s">
        <v>480</v>
      </c>
      <c r="D18" s="23" t="s">
        <v>9</v>
      </c>
      <c r="E18" s="202">
        <v>1</v>
      </c>
      <c r="F18" s="29"/>
      <c r="G18" s="220">
        <f t="shared" ref="G18:G30" si="0">E18*F18</f>
        <v>0</v>
      </c>
      <c r="H18" s="145"/>
    </row>
    <row r="19" spans="1:8" ht="13.5" customHeight="1" x14ac:dyDescent="0.25">
      <c r="A19" s="153"/>
      <c r="B19" s="27"/>
      <c r="C19" s="1"/>
      <c r="E19" s="172"/>
      <c r="F19" s="29"/>
      <c r="G19" s="220"/>
      <c r="H19" s="145"/>
    </row>
    <row r="20" spans="1:8" ht="18" x14ac:dyDescent="0.25">
      <c r="A20" s="153"/>
      <c r="B20" s="27" t="s">
        <v>12</v>
      </c>
      <c r="C20" s="1" t="s">
        <v>482</v>
      </c>
      <c r="D20" s="23" t="s">
        <v>9</v>
      </c>
      <c r="E20" s="202">
        <v>1</v>
      </c>
      <c r="F20" s="29"/>
      <c r="G20" s="220">
        <f t="shared" si="0"/>
        <v>0</v>
      </c>
      <c r="H20" s="145"/>
    </row>
    <row r="21" spans="1:8" ht="13.5" customHeight="1" x14ac:dyDescent="0.25">
      <c r="A21" s="153"/>
      <c r="B21" s="27"/>
      <c r="C21" s="1"/>
      <c r="E21" s="172"/>
      <c r="F21" s="29"/>
      <c r="G21" s="220"/>
      <c r="H21" s="145"/>
    </row>
    <row r="22" spans="1:8" ht="18" x14ac:dyDescent="0.25">
      <c r="A22" s="153"/>
      <c r="B22" s="27" t="s">
        <v>13</v>
      </c>
      <c r="C22" s="1" t="s">
        <v>483</v>
      </c>
      <c r="D22" s="23" t="s">
        <v>9</v>
      </c>
      <c r="E22" s="202">
        <v>1</v>
      </c>
      <c r="F22" s="29"/>
      <c r="G22" s="220">
        <f t="shared" si="0"/>
        <v>0</v>
      </c>
      <c r="H22" s="145"/>
    </row>
    <row r="23" spans="1:8" ht="13.5" customHeight="1" x14ac:dyDescent="0.25">
      <c r="A23" s="153"/>
      <c r="B23" s="27"/>
      <c r="C23" s="1"/>
      <c r="E23" s="172"/>
      <c r="F23" s="29"/>
      <c r="G23" s="220"/>
      <c r="H23" s="145"/>
    </row>
    <row r="24" spans="1:8" ht="18" x14ac:dyDescent="0.25">
      <c r="A24" s="153"/>
      <c r="B24" s="27" t="s">
        <v>14</v>
      </c>
      <c r="C24" s="1" t="s">
        <v>484</v>
      </c>
      <c r="D24" s="23" t="s">
        <v>9</v>
      </c>
      <c r="E24" s="202">
        <v>1</v>
      </c>
      <c r="F24" s="29"/>
      <c r="G24" s="220">
        <f t="shared" si="0"/>
        <v>0</v>
      </c>
      <c r="H24" s="145"/>
    </row>
    <row r="25" spans="1:8" ht="13.5" customHeight="1" x14ac:dyDescent="0.25">
      <c r="A25" s="153"/>
      <c r="B25" s="27"/>
      <c r="C25" s="1"/>
      <c r="E25" s="172"/>
      <c r="F25" s="29"/>
      <c r="G25" s="220"/>
      <c r="H25" s="145"/>
    </row>
    <row r="26" spans="1:8" ht="18" x14ac:dyDescent="0.25">
      <c r="A26" s="153"/>
      <c r="B26" s="27" t="s">
        <v>14</v>
      </c>
      <c r="C26" s="1" t="s">
        <v>487</v>
      </c>
      <c r="D26" s="23" t="s">
        <v>9</v>
      </c>
      <c r="E26" s="202">
        <v>1</v>
      </c>
      <c r="F26" s="29"/>
      <c r="G26" s="220">
        <f t="shared" ref="G26" si="1">E26*F26</f>
        <v>0</v>
      </c>
      <c r="H26" s="145"/>
    </row>
    <row r="27" spans="1:8" ht="13.5" customHeight="1" x14ac:dyDescent="0.25">
      <c r="A27" s="153"/>
      <c r="B27" s="27"/>
      <c r="C27" s="1"/>
      <c r="E27" s="172"/>
      <c r="F27" s="29"/>
      <c r="G27" s="220"/>
      <c r="H27" s="145"/>
    </row>
    <row r="28" spans="1:8" ht="18" x14ac:dyDescent="0.25">
      <c r="A28" s="153"/>
      <c r="B28" s="27" t="s">
        <v>18</v>
      </c>
      <c r="C28" s="1" t="s">
        <v>485</v>
      </c>
      <c r="D28" s="23" t="s">
        <v>9</v>
      </c>
      <c r="E28" s="202">
        <v>1</v>
      </c>
      <c r="F28" s="29"/>
      <c r="G28" s="220">
        <f t="shared" si="0"/>
        <v>0</v>
      </c>
      <c r="H28" s="145"/>
    </row>
    <row r="29" spans="1:8" ht="13.5" customHeight="1" x14ac:dyDescent="0.25">
      <c r="A29" s="153"/>
      <c r="B29" s="27"/>
      <c r="C29" s="1"/>
      <c r="E29" s="172"/>
      <c r="F29" s="29"/>
      <c r="G29" s="220"/>
      <c r="H29" s="145"/>
    </row>
    <row r="30" spans="1:8" ht="25.5" x14ac:dyDescent="0.25">
      <c r="A30" s="153"/>
      <c r="B30" s="27" t="s">
        <v>19</v>
      </c>
      <c r="C30" s="1" t="s">
        <v>488</v>
      </c>
      <c r="D30" s="23" t="s">
        <v>9</v>
      </c>
      <c r="E30" s="202">
        <v>1</v>
      </c>
      <c r="F30" s="29"/>
      <c r="G30" s="220">
        <f t="shared" si="0"/>
        <v>0</v>
      </c>
      <c r="H30" s="145"/>
    </row>
    <row r="31" spans="1:8" ht="23.25" customHeight="1" thickBot="1" x14ac:dyDescent="0.25">
      <c r="A31" s="146"/>
      <c r="B31" s="27"/>
      <c r="C31" s="147"/>
      <c r="D31" s="148"/>
      <c r="E31" s="149"/>
      <c r="F31" s="150"/>
      <c r="G31" s="151"/>
      <c r="H31" s="145"/>
    </row>
    <row r="32" spans="1:8" ht="23.25" customHeight="1" thickBot="1" x14ac:dyDescent="0.3">
      <c r="A32" s="264" t="s">
        <v>478</v>
      </c>
      <c r="B32" s="265"/>
      <c r="C32" s="265"/>
      <c r="D32" s="265"/>
      <c r="E32" s="265"/>
      <c r="F32" s="266"/>
      <c r="G32" s="152">
        <f>SUM(G16:G30)</f>
        <v>0</v>
      </c>
      <c r="H32" s="145"/>
    </row>
    <row r="33" spans="1:13" ht="18.75" thickBot="1" x14ac:dyDescent="0.3">
      <c r="A33" s="153"/>
      <c r="B33" s="154"/>
      <c r="C33" s="154"/>
      <c r="D33" s="154"/>
      <c r="E33" s="154"/>
      <c r="F33" s="154"/>
      <c r="G33" s="155"/>
    </row>
    <row r="34" spans="1:13" ht="24.75" customHeight="1" thickBot="1" x14ac:dyDescent="0.3">
      <c r="A34" s="267" t="s">
        <v>479</v>
      </c>
      <c r="B34" s="268"/>
      <c r="C34" s="268"/>
      <c r="D34" s="268"/>
      <c r="E34" s="268"/>
      <c r="F34" s="269"/>
      <c r="G34" s="152">
        <f>SUM(G32)</f>
        <v>0</v>
      </c>
    </row>
    <row r="35" spans="1:13" x14ac:dyDescent="0.2">
      <c r="I35" s="121"/>
    </row>
    <row r="36" spans="1:13" x14ac:dyDescent="0.2">
      <c r="I36" s="121"/>
    </row>
    <row r="37" spans="1:13" x14ac:dyDescent="0.2">
      <c r="I37" s="121"/>
      <c r="M37" s="38"/>
    </row>
    <row r="38" spans="1:13" x14ac:dyDescent="0.2">
      <c r="I38" s="121"/>
    </row>
    <row r="39" spans="1:13" x14ac:dyDescent="0.2">
      <c r="I39" s="121"/>
    </row>
    <row r="40" spans="1:13" x14ac:dyDescent="0.2">
      <c r="I40" s="121"/>
    </row>
    <row r="41" spans="1:13" x14ac:dyDescent="0.2">
      <c r="I41" s="121"/>
    </row>
    <row r="42" spans="1:13" x14ac:dyDescent="0.2">
      <c r="H42" s="125"/>
      <c r="I42" s="121"/>
    </row>
    <row r="43" spans="1:13" x14ac:dyDescent="0.2">
      <c r="H43" s="125"/>
      <c r="I43" s="121"/>
    </row>
    <row r="44" spans="1:13" x14ac:dyDescent="0.2">
      <c r="H44" s="125"/>
      <c r="I44" s="121"/>
    </row>
    <row r="45" spans="1:13" x14ac:dyDescent="0.2">
      <c r="H45" s="125"/>
      <c r="I45" s="121"/>
    </row>
    <row r="46" spans="1:13" x14ac:dyDescent="0.2">
      <c r="B46" s="125"/>
      <c r="C46" s="125"/>
      <c r="D46" s="125"/>
      <c r="E46" s="125"/>
      <c r="F46" s="125"/>
      <c r="G46" s="125"/>
      <c r="H46" s="125"/>
      <c r="I46" s="121"/>
    </row>
    <row r="47" spans="1:13" x14ac:dyDescent="0.2">
      <c r="B47" s="125"/>
      <c r="C47" s="125"/>
      <c r="D47" s="125"/>
      <c r="E47" s="125"/>
      <c r="F47" s="125"/>
      <c r="G47" s="125"/>
    </row>
    <row r="48" spans="1:13" x14ac:dyDescent="0.2">
      <c r="B48" s="125"/>
      <c r="C48" s="125"/>
      <c r="D48" s="125"/>
      <c r="E48" s="125"/>
      <c r="F48" s="125"/>
      <c r="G48" s="125"/>
    </row>
    <row r="49" spans="1:13" s="156" customFormat="1" x14ac:dyDescent="0.2">
      <c r="A49" s="157"/>
      <c r="B49" s="125"/>
      <c r="C49" s="125"/>
      <c r="D49" s="125"/>
      <c r="E49" s="125"/>
      <c r="F49" s="125"/>
      <c r="G49" s="125"/>
      <c r="I49" s="125"/>
      <c r="J49" s="125"/>
      <c r="K49" s="125"/>
      <c r="L49" s="125"/>
      <c r="M49" s="125"/>
    </row>
    <row r="50" spans="1:13" s="156" customFormat="1" x14ac:dyDescent="0.2">
      <c r="A50" s="157"/>
      <c r="B50" s="125"/>
      <c r="C50" s="125"/>
      <c r="D50" s="125"/>
      <c r="E50" s="125"/>
      <c r="F50" s="125"/>
      <c r="G50" s="125"/>
      <c r="I50" s="125"/>
      <c r="J50" s="125"/>
      <c r="K50" s="125"/>
      <c r="L50" s="125"/>
      <c r="M50" s="125"/>
    </row>
  </sheetData>
  <sheetProtection selectLockedCells="1"/>
  <mergeCells count="10">
    <mergeCell ref="A32:F32"/>
    <mergeCell ref="A34:F34"/>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2
Datum: oktober 2016
Stran &amp;P od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V1 Rekapitulacija</vt:lpstr>
      <vt:lpstr>Gradbeno ključavničarska dela</vt:lpstr>
      <vt:lpstr>Elektromontažna dela</vt:lpstr>
      <vt:lpstr>SN in NN</vt:lpstr>
      <vt:lpstr>DEA</vt:lpstr>
      <vt:lpstr>ODKUP DEA</vt:lpstr>
      <vt:lpstr>Vodenje in LR</vt:lpstr>
      <vt:lpstr>Vzdrževanje</vt:lpstr>
      <vt:lpstr>'Vodenje in LR'!_Toc436910373</vt:lpstr>
      <vt:lpstr>DEA!Print_Area</vt:lpstr>
      <vt:lpstr>'ODKUP DEA'!Print_Area</vt:lpstr>
      <vt:lpstr>'SN in NN'!Print_Area</vt:lpstr>
      <vt:lpstr>'V1 Rekapitulacija'!Print_Area</vt:lpstr>
      <vt:lpstr>'Vodenje in LR'!Print_Area</vt:lpstr>
      <vt:lpstr>Vzdrževanje!Print_Area</vt:lpstr>
      <vt:lpstr>DEA!Print_Titles</vt:lpstr>
      <vt:lpstr>'Elektromontažna dela'!Print_Titles</vt:lpstr>
      <vt:lpstr>'Gradbeno ključavničarska dela'!Print_Titles</vt:lpstr>
      <vt:lpstr>'ODKUP DEA'!Print_Titles</vt:lpstr>
      <vt:lpstr>'SN in NN'!Print_Titles</vt:lpstr>
      <vt:lpstr>'V1 Rekapitulacija'!Print_Titles</vt:lpstr>
      <vt:lpstr>'Vodenje in LR'!Print_Titles</vt:lpstr>
      <vt:lpstr>Vzdrževanje!Print_Titles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Janez Verdnik</cp:lastModifiedBy>
  <cp:lastPrinted>2015-12-04T13:35:36Z</cp:lastPrinted>
  <dcterms:created xsi:type="dcterms:W3CDTF">2004-11-25T12:49:11Z</dcterms:created>
  <dcterms:modified xsi:type="dcterms:W3CDTF">2016-10-14T09:27:42Z</dcterms:modified>
</cp:coreProperties>
</file>