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codeName="ThisWorkbook" defaultThemeVersion="124226"/>
  <mc:AlternateContent xmlns:mc="http://schemas.openxmlformats.org/markup-compatibility/2006">
    <mc:Choice Requires="x15">
      <x15ac:absPath xmlns:x15ac="http://schemas.microsoft.com/office/spreadsheetml/2010/11/ac" url="S:\Projekti\1000 Projektiva\1082 - IJS - Reaktor Podgorica\04_DZR\E04\02_Stroškovnik\Verzija 3\"/>
    </mc:Choice>
  </mc:AlternateContent>
  <bookViews>
    <workbookView xWindow="-15" yWindow="45" windowWidth="12015" windowHeight="9060"/>
  </bookViews>
  <sheets>
    <sheet name="V1 Rekapitulacija" sheetId="2" r:id="rId1"/>
    <sheet name="Gradbeno ključavničarska dela" sheetId="1" r:id="rId2"/>
    <sheet name="Elektromontažna dela" sheetId="26" r:id="rId3"/>
    <sheet name="SN in NN" sheetId="25" r:id="rId4"/>
    <sheet name="DEA" sheetId="27" r:id="rId5"/>
    <sheet name="ODKUP DEA" sheetId="28" r:id="rId6"/>
    <sheet name="Vodenje in LR" sheetId="18" r:id="rId7"/>
    <sheet name="Vzdrževanje" sheetId="29" r:id="rId8"/>
  </sheets>
  <definedNames>
    <definedName name="_Toc436910373" localSheetId="6">'Vodenje in LR'!$C$34</definedName>
    <definedName name="OLE_LINK3" localSheetId="4">DEA!#REF!</definedName>
    <definedName name="OLE_LINK3" localSheetId="5">'ODKUP DEA'!#REF!</definedName>
    <definedName name="OLE_LINK3" localSheetId="3">'SN in NN'!#REF!</definedName>
    <definedName name="OLE_LINK3" localSheetId="7">Vzdrževanje!#REF!</definedName>
    <definedName name="_xlnm.Print_Area" localSheetId="4">DEA!$A$1:$G$124</definedName>
    <definedName name="_xlnm.Print_Area" localSheetId="5">'ODKUP DEA'!$A$1:$G$18</definedName>
    <definedName name="_xlnm.Print_Area" localSheetId="3">'SN in NN'!$A$1:$G$159</definedName>
    <definedName name="_xlnm.Print_Area" localSheetId="0">'V1 Rekapitulacija'!$A$1:$M$26</definedName>
    <definedName name="_xlnm.Print_Area" localSheetId="6">'Vodenje in LR'!$A$1:$G$105</definedName>
    <definedName name="_xlnm.Print_Area" localSheetId="7">Vzdrževanje!$A$1:$G$34</definedName>
    <definedName name="_xlnm.Print_Titles" localSheetId="4">DEA!$1:$10</definedName>
    <definedName name="_xlnm.Print_Titles" localSheetId="2">'Elektromontažna dela'!$1:$10</definedName>
    <definedName name="_xlnm.Print_Titles" localSheetId="1">'Gradbeno ključavničarska dela'!$1:$10</definedName>
    <definedName name="_xlnm.Print_Titles" localSheetId="5">'ODKUP DEA'!$1:$10</definedName>
    <definedName name="_xlnm.Print_Titles" localSheetId="3">'SN in NN'!$1:$10</definedName>
    <definedName name="_xlnm.Print_Titles" localSheetId="0">'V1 Rekapitulacija'!$1:$8</definedName>
    <definedName name="_xlnm.Print_Titles" localSheetId="6">'Vodenje in LR'!$1:$10</definedName>
    <definedName name="_xlnm.Print_Titles" localSheetId="7">Vzdrževanje!$1:$10</definedName>
  </definedNames>
  <calcPr calcId="162913"/>
</workbook>
</file>

<file path=xl/calcChain.xml><?xml version="1.0" encoding="utf-8"?>
<calcChain xmlns="http://schemas.openxmlformats.org/spreadsheetml/2006/main">
  <c r="G87" i="18" l="1"/>
  <c r="G26" i="29" l="1"/>
  <c r="G18" i="29"/>
  <c r="G20" i="29"/>
  <c r="G22" i="29"/>
  <c r="G24" i="29"/>
  <c r="G28" i="29"/>
  <c r="G30" i="29"/>
  <c r="G16" i="29"/>
  <c r="C22" i="2"/>
  <c r="C21" i="2"/>
  <c r="G32" i="29" l="1"/>
  <c r="G34" i="29" s="1"/>
  <c r="I22" i="2" s="1"/>
  <c r="C20" i="2" l="1"/>
  <c r="G14" i="28"/>
  <c r="G16" i="28"/>
  <c r="G18" i="28" s="1"/>
  <c r="I20" i="2" s="1"/>
  <c r="G36" i="1" l="1"/>
  <c r="G124" i="25" l="1"/>
  <c r="G57" i="18" l="1"/>
  <c r="G55" i="18"/>
  <c r="G72" i="1" l="1"/>
  <c r="G154" i="25" l="1"/>
  <c r="G128" i="25" l="1"/>
  <c r="G36" i="18"/>
  <c r="G59" i="18" s="1"/>
  <c r="G61" i="18" s="1"/>
  <c r="G24" i="18"/>
  <c r="G22" i="18"/>
  <c r="G20" i="18"/>
  <c r="G18" i="18"/>
  <c r="G16" i="18"/>
  <c r="G28" i="18"/>
  <c r="G26" i="18"/>
  <c r="G30" i="18" l="1"/>
  <c r="G32" i="18" s="1"/>
  <c r="C19" i="2"/>
  <c r="C18" i="2"/>
  <c r="C17" i="2"/>
  <c r="C16" i="2"/>
  <c r="G47" i="25"/>
  <c r="G130" i="25"/>
  <c r="G126" i="25"/>
  <c r="G26" i="26"/>
  <c r="G12" i="27" l="1"/>
  <c r="G122" i="27" s="1"/>
  <c r="G124" i="27" s="1"/>
  <c r="I19" i="2" l="1"/>
  <c r="G42" i="1"/>
  <c r="G18" i="25" l="1"/>
  <c r="G105" i="25" l="1"/>
  <c r="G93" i="25"/>
  <c r="G83" i="25"/>
  <c r="G43" i="25" l="1"/>
  <c r="G45" i="25"/>
  <c r="G170" i="26" l="1"/>
  <c r="G168" i="26"/>
  <c r="G166" i="26"/>
  <c r="G164" i="26"/>
  <c r="G162" i="26"/>
  <c r="G160" i="26"/>
  <c r="G176" i="26"/>
  <c r="G174" i="26"/>
  <c r="G172" i="26"/>
  <c r="G158" i="26"/>
  <c r="G156" i="26"/>
  <c r="G101" i="18"/>
  <c r="G95" i="18"/>
  <c r="G93" i="18"/>
  <c r="G91" i="18"/>
  <c r="G89" i="18"/>
  <c r="G190" i="26" l="1"/>
  <c r="G188" i="26"/>
  <c r="G24" i="1"/>
  <c r="G16" i="1"/>
  <c r="G154" i="26"/>
  <c r="G180" i="26"/>
  <c r="G178" i="26"/>
  <c r="G152" i="26"/>
  <c r="G150" i="26"/>
  <c r="G182" i="26" s="1"/>
  <c r="G184" i="26" l="1"/>
  <c r="G192" i="26"/>
  <c r="G132" i="26"/>
  <c r="G130" i="26"/>
  <c r="G66" i="26"/>
  <c r="G64" i="26"/>
  <c r="G38" i="26"/>
  <c r="G128" i="26"/>
  <c r="G112" i="26"/>
  <c r="G122" i="26"/>
  <c r="G120" i="26"/>
  <c r="G118" i="26"/>
  <c r="G116" i="26"/>
  <c r="G114" i="26"/>
  <c r="G108" i="26" l="1"/>
  <c r="G82" i="26"/>
  <c r="G88" i="26"/>
  <c r="G94" i="26"/>
  <c r="G60" i="26"/>
  <c r="G62" i="26"/>
  <c r="G98" i="26"/>
  <c r="G96" i="26"/>
  <c r="G92" i="26"/>
  <c r="G90" i="26"/>
  <c r="G58" i="26"/>
  <c r="G56" i="26"/>
  <c r="G54" i="26"/>
  <c r="G52" i="26"/>
  <c r="G50" i="26"/>
  <c r="G48" i="26"/>
  <c r="G28" i="26"/>
  <c r="G46" i="1" l="1"/>
  <c r="G66" i="1"/>
  <c r="G64" i="1"/>
  <c r="G62" i="1"/>
  <c r="G60" i="1"/>
  <c r="G58" i="1"/>
  <c r="G56" i="1"/>
  <c r="G48" i="1"/>
  <c r="G44" i="1"/>
  <c r="G40" i="1"/>
  <c r="G38" i="1"/>
  <c r="G34" i="1"/>
  <c r="G32" i="1"/>
  <c r="G30" i="1"/>
  <c r="G28" i="1"/>
  <c r="G26" i="1"/>
  <c r="G22" i="1"/>
  <c r="G20" i="1"/>
  <c r="G74" i="1"/>
  <c r="G70" i="1"/>
  <c r="G68" i="1"/>
  <c r="G18" i="1"/>
  <c r="G14" i="1"/>
  <c r="G142" i="26"/>
  <c r="G140" i="26"/>
  <c r="G126" i="26"/>
  <c r="G124" i="26"/>
  <c r="G110" i="26"/>
  <c r="G106" i="26"/>
  <c r="G86" i="26"/>
  <c r="G84" i="26"/>
  <c r="G80" i="26"/>
  <c r="G74" i="26"/>
  <c r="G46" i="26"/>
  <c r="G68" i="26" s="1"/>
  <c r="G36" i="26"/>
  <c r="G34" i="26"/>
  <c r="G32" i="26"/>
  <c r="G30" i="26"/>
  <c r="G78" i="26"/>
  <c r="G76" i="26"/>
  <c r="G24" i="26"/>
  <c r="G22" i="26"/>
  <c r="G20" i="26"/>
  <c r="G18" i="26"/>
  <c r="G16" i="26"/>
  <c r="G14" i="26"/>
  <c r="G144" i="26" l="1"/>
  <c r="G146" i="26" s="1"/>
  <c r="G134" i="26"/>
  <c r="G136" i="26" s="1"/>
  <c r="G100" i="26"/>
  <c r="G102" i="26" s="1"/>
  <c r="G70" i="26"/>
  <c r="G40" i="26"/>
  <c r="G42" i="26" s="1"/>
  <c r="G194" i="26" s="1"/>
  <c r="I17" i="2" s="1"/>
  <c r="G76" i="1"/>
  <c r="G78" i="1" s="1"/>
  <c r="G50" i="1"/>
  <c r="G52" i="1" s="1"/>
  <c r="G80" i="1" l="1"/>
  <c r="I16" i="2" s="1"/>
  <c r="G65" i="18" l="1"/>
  <c r="G79" i="18" l="1"/>
  <c r="G81" i="18" s="1"/>
  <c r="G99" i="18"/>
  <c r="G97" i="18"/>
  <c r="G85" i="18"/>
  <c r="G103" i="18" l="1"/>
  <c r="G105" i="18" s="1"/>
  <c r="I21" i="2" s="1"/>
  <c r="G135" i="25"/>
  <c r="G157" i="25" s="1"/>
  <c r="G122" i="25" l="1"/>
  <c r="G118" i="25"/>
  <c r="G115" i="25" l="1"/>
  <c r="G73" i="25"/>
  <c r="G68" i="25"/>
  <c r="G63" i="25"/>
  <c r="G58" i="25"/>
  <c r="G132" i="25" l="1"/>
  <c r="G33" i="25"/>
  <c r="G31" i="25"/>
  <c r="G28" i="25"/>
  <c r="G21" i="25"/>
  <c r="G15" i="25"/>
  <c r="G49" i="25" l="1"/>
  <c r="G41" i="25" l="1"/>
  <c r="G51" i="25" s="1"/>
  <c r="G37" i="25" l="1"/>
  <c r="G159" i="25" s="1"/>
  <c r="I18" i="2" s="1"/>
  <c r="I23" i="2" l="1"/>
  <c r="I24" i="2" s="1"/>
</calcChain>
</file>

<file path=xl/sharedStrings.xml><?xml version="1.0" encoding="utf-8"?>
<sst xmlns="http://schemas.openxmlformats.org/spreadsheetml/2006/main" count="921" uniqueCount="490">
  <si>
    <t>EUR</t>
  </si>
  <si>
    <t>1.</t>
  </si>
  <si>
    <t>SKUPAJ:</t>
  </si>
  <si>
    <t>OPIS</t>
  </si>
  <si>
    <t>ENOTA</t>
  </si>
  <si>
    <t>OCENJENA
KOLIČINA</t>
  </si>
  <si>
    <t>CENA NA ENOTO 
(EUR)</t>
  </si>
  <si>
    <t>SKUPAJ
(EUR)</t>
  </si>
  <si>
    <t>2.</t>
  </si>
  <si>
    <t>kpl</t>
  </si>
  <si>
    <t>1.1</t>
  </si>
  <si>
    <t>1.2</t>
  </si>
  <si>
    <t>1.3</t>
  </si>
  <si>
    <t>1.4</t>
  </si>
  <si>
    <t>1.5</t>
  </si>
  <si>
    <t>2.1</t>
  </si>
  <si>
    <t>kos</t>
  </si>
  <si>
    <t>m</t>
  </si>
  <si>
    <t>1.6</t>
  </si>
  <si>
    <t>1.7</t>
  </si>
  <si>
    <t>3.</t>
  </si>
  <si>
    <t>3.1</t>
  </si>
  <si>
    <t>3.2</t>
  </si>
  <si>
    <t>m2</t>
  </si>
  <si>
    <t>1.8</t>
  </si>
  <si>
    <t>3.3</t>
  </si>
  <si>
    <t>3.4</t>
  </si>
  <si>
    <t>3.5</t>
  </si>
  <si>
    <t>3.6</t>
  </si>
  <si>
    <t>3.7</t>
  </si>
  <si>
    <t>3.8</t>
  </si>
  <si>
    <t>3.9</t>
  </si>
  <si>
    <t>4.</t>
  </si>
  <si>
    <t>4.1</t>
  </si>
  <si>
    <t>4.2</t>
  </si>
  <si>
    <t>4.3</t>
  </si>
  <si>
    <t>4.4</t>
  </si>
  <si>
    <t>4.5</t>
  </si>
  <si>
    <t>4.6</t>
  </si>
  <si>
    <t>4.7</t>
  </si>
  <si>
    <t>5.</t>
  </si>
  <si>
    <t>5.1</t>
  </si>
  <si>
    <t>5.2</t>
  </si>
  <si>
    <t>5.3</t>
  </si>
  <si>
    <t>SKUPAJ Z DDV:</t>
  </si>
  <si>
    <t>REKAPITULACIJA STROŠKOV</t>
  </si>
  <si>
    <t>1.9</t>
  </si>
  <si>
    <t>1.10</t>
  </si>
  <si>
    <t>1.11</t>
  </si>
  <si>
    <t>2.2</t>
  </si>
  <si>
    <t>2.3</t>
  </si>
  <si>
    <t>2.4</t>
  </si>
  <si>
    <t>2.5</t>
  </si>
  <si>
    <t>2.6</t>
  </si>
  <si>
    <t>2.7</t>
  </si>
  <si>
    <t>2.8</t>
  </si>
  <si>
    <t>SN in NN OPREMA</t>
  </si>
  <si>
    <t>4.8</t>
  </si>
  <si>
    <t>1.12</t>
  </si>
  <si>
    <t>3.10</t>
  </si>
  <si>
    <t>3.11</t>
  </si>
  <si>
    <t>3.12</t>
  </si>
  <si>
    <t>3.13</t>
  </si>
  <si>
    <t>3.14</t>
  </si>
  <si>
    <t>Merilna omarica števca, v skladu s SONDO</t>
  </si>
  <si>
    <t>2.9</t>
  </si>
  <si>
    <t>2.10</t>
  </si>
  <si>
    <t>2.11</t>
  </si>
  <si>
    <t>1.13</t>
  </si>
  <si>
    <t>1.14</t>
  </si>
  <si>
    <t>1.15</t>
  </si>
  <si>
    <t>1.16</t>
  </si>
  <si>
    <t>1.17</t>
  </si>
  <si>
    <t>1.18</t>
  </si>
  <si>
    <t>kom</t>
  </si>
  <si>
    <t>2.12</t>
  </si>
  <si>
    <t>POŽARNO JAVLJANJE</t>
  </si>
  <si>
    <t>4.9</t>
  </si>
  <si>
    <t>4.10</t>
  </si>
  <si>
    <t>4.12</t>
  </si>
  <si>
    <t>4.13</t>
  </si>
  <si>
    <t>4.14</t>
  </si>
  <si>
    <t>4.15</t>
  </si>
  <si>
    <t>4.16</t>
  </si>
  <si>
    <t>6.</t>
  </si>
  <si>
    <t>6.1</t>
  </si>
  <si>
    <t>6.2</t>
  </si>
  <si>
    <t>6.3</t>
  </si>
  <si>
    <t>6.4</t>
  </si>
  <si>
    <t>7.</t>
  </si>
  <si>
    <t>7.1</t>
  </si>
  <si>
    <t>7.2</t>
  </si>
  <si>
    <t>možnost zaklepanja - obračunske števčne meritve.</t>
  </si>
  <si>
    <t>ožičeno na priključne sponke;</t>
  </si>
  <si>
    <t xml:space="preserve">NN STIKALIŠČE </t>
  </si>
  <si>
    <t>6.6</t>
  </si>
  <si>
    <t>6.5</t>
  </si>
  <si>
    <t>6.7</t>
  </si>
  <si>
    <t>DODATNE VAROVALKE</t>
  </si>
  <si>
    <t>6.8</t>
  </si>
  <si>
    <t>6.9</t>
  </si>
  <si>
    <t>TOKOVNI INSTRUMENTNI TRANSFORMATORJI ZA POTREBE KOMPENZACIJE</t>
  </si>
  <si>
    <t>Merilna tokovna transformatorja za potrebe kompenzacije nameščena v eno fazo vsakega dovoda, TIT 900/5 A, ter en sumarni TIT (5+5)/5 A</t>
  </si>
  <si>
    <t>KOMPENZACIJSKA NAPRAVA</t>
  </si>
  <si>
    <t>Avtomatska filtrska kompenzacijska naprava</t>
  </si>
  <si>
    <t>Izvedba v skladu z IEC 831 in SIST EN 60439-1.</t>
  </si>
  <si>
    <t>OPOMBA: Avtomatsko kompenzacijsko napravo se izdela in dobavi po zagonu objekta, na osnovi opravljenih meritev parametrov omrežja.</t>
  </si>
  <si>
    <t>• dimenzij:800x600x2100mm</t>
  </si>
  <si>
    <t>• nazivna napetost 400 V</t>
  </si>
  <si>
    <t>• mrežna frekvenca 50 Hz</t>
  </si>
  <si>
    <t>• bremensko stikalo 400 A</t>
  </si>
  <si>
    <t>• faktor dušenja 7 %</t>
  </si>
  <si>
    <t>• frekvenca resonance 189 Hz</t>
  </si>
  <si>
    <t>• izvedena izmenjava zraka z ventilatorjem na stropu omare</t>
  </si>
  <si>
    <t>• tokovna veja x/5 A</t>
  </si>
  <si>
    <t>• krmilna napetost 230 V, 50 Hz</t>
  </si>
  <si>
    <t>• razelektrenje kondenzatorskih grup v 8s s pomočjo praznilne dušilke</t>
  </si>
  <si>
    <t>6.10</t>
  </si>
  <si>
    <t>dvoje AC 3 polnih  instalacijskih odklopnikov Z 2A s pomožnimi kontakti za zaščito napetostnih tokokrogov;</t>
  </si>
  <si>
    <t>• MGate MB3480 pretvornik Modbus TCP/RTU</t>
  </si>
  <si>
    <t>• Napajalnik 230V AC / 24V AC, min. 15A</t>
  </si>
  <si>
    <t>• Napajalnik 230V AC / 24V DC, min. 15A</t>
  </si>
  <si>
    <t>• DIN letve in rebrasti kanali</t>
  </si>
  <si>
    <t>OSTALO</t>
  </si>
  <si>
    <t>Šolanje posluževalnega osebja</t>
  </si>
  <si>
    <t>6.11</t>
  </si>
  <si>
    <t>• KRMILNIK kot npr. GE FANUC VERSAMAX s podnožji za naslednje elemente:</t>
  </si>
  <si>
    <t>Dobava in vgradnja temperaturnega tipala npr. ATM2-I za vključitev v 4-20mA zanko;</t>
  </si>
  <si>
    <t>GRADBENO - KLJUČAVNIČARSKA DELA</t>
  </si>
  <si>
    <t xml:space="preserve">Izdelava izvrtin in prebojev v betonske temelje dimenzije fi200mm; potrebno za prehode NN in SN kablov </t>
  </si>
  <si>
    <t>Izdelava manjših izvrtin in prebojev za potrebe prehoda električnih inštalacij</t>
  </si>
  <si>
    <t>Popravilo - sanacija opečnate fasade na zadnji strani objekta (avtorsko zaščiten objekt). Potrebna postopna natančna zamenjava opek</t>
  </si>
  <si>
    <t>Popravilo - sanacija poškodb nastalih ob rušenju pregradnih sten celic</t>
  </si>
  <si>
    <t>Finalne obdelave s čiščenjem, vključujoč manjša popravila nastala pri montiranju opreme in izdelavi inštalacij. Ponudnik upošteva tudi finalno čiščenje prostorov po končani montaži in zagonu opreme.</t>
  </si>
  <si>
    <t>GRADBENA DELA  - TP2050</t>
  </si>
  <si>
    <t>Nepredvideno</t>
  </si>
  <si>
    <t>%</t>
  </si>
  <si>
    <t>SKUPAJ 1.1: GRADBENA DELA:</t>
  </si>
  <si>
    <t>KLJUČAVNIČARSKA DELA  - TP2050</t>
  </si>
  <si>
    <t>Popravilo vrat (vodila) za vstop v TR boks in namestitev ključavnice</t>
  </si>
  <si>
    <t>SKUPAJ 1.2: KLJUČAVNIČARSKA DELA:</t>
  </si>
  <si>
    <t>Rušenje betonskih pregradnih sten celic vključno z zarezom in odvozom. Površina stene 220x320x8cm</t>
  </si>
  <si>
    <t xml:space="preserve">Zapiranje obstoječih odprtin (stari kabli) </t>
  </si>
  <si>
    <t>Izdelava opleskov s predhodno odstranitvijo starih (stari oplesk se lušči). Opleski se izvedejo v TP205 in starem DEA prostoru 2x</t>
  </si>
  <si>
    <t>SKUPAJ 1. GRADBENA IN KLJUČAVNIČARSKA DELA:</t>
  </si>
  <si>
    <t>ELEKTROMONTAŽNA DELA - TP2050</t>
  </si>
  <si>
    <t>Demontaža stare SN opreme (prostorzračne celice, vključno s kovinskimi konzolami)</t>
  </si>
  <si>
    <t>Odvoz stare SN opreme na deponijo in pridobitev potrdila o uničenju</t>
  </si>
  <si>
    <t xml:space="preserve">Demontaža stare NN opreme </t>
  </si>
  <si>
    <t>Odvoz stare NN opreme na deponijo in pridobitev potrdila o uničenju</t>
  </si>
  <si>
    <t>Skrbna demontaže omare kontrolnih meritev vključno s primarnimi elementi (objemni TIT) ter predaja opreme investitorju</t>
  </si>
  <si>
    <t>Demontaža obstoječega DEA s pomožno opremo (močnostna omara, agregat, zračenje, rezervoar).</t>
  </si>
  <si>
    <t>Dobava in montaža kabelskih polic PK200 vključno s pritdilnimi konzolami in drobnim materialom</t>
  </si>
  <si>
    <t>Dobava in montaža kabelskih polic PK100 vključno s pritdilnimi konzolami in drobnim materialom</t>
  </si>
  <si>
    <t>Manjše izenačitve potenciala do 16mm2</t>
  </si>
  <si>
    <t>SKUPAJ 2.1: ELEKTROMONTAŽNA DELA:</t>
  </si>
  <si>
    <t>Izdelava lokalnih izenačitev potenciala z Cu vodniki P/F 70mm2, spojni in zaključni material</t>
  </si>
  <si>
    <t>Izdelava zunanje in notranje ozemljilne mreže z valjancem 25x4mm vključno z materialom za pritrditev na zid in spajanje</t>
  </si>
  <si>
    <t>KABLI (ENERGETSKI)</t>
  </si>
  <si>
    <t>Dobava in polaganje 20 kV kablov NA2XS(FL)2Y 1x70 mm2 RM 16 mm2</t>
  </si>
  <si>
    <t>1 kV kabli NYY 1x185 mm2 (TR2 - NN plošča)</t>
  </si>
  <si>
    <t>1 kV kabli NYY 1x185 mm2 (DEA - NN plošča)</t>
  </si>
  <si>
    <t xml:space="preserve">1 kV kabli NYY 1x185 mm2 (TR1 - NN plošča) </t>
  </si>
  <si>
    <t>Distančniki za trojček in vezice za pritrditev kablov</t>
  </si>
  <si>
    <t>1 kV kabli NYY 1x240 mm2 (Kompenzacija - NN plošča)</t>
  </si>
  <si>
    <t>SKUPAJ 2.2: KABLI (ENERGETSKI):</t>
  </si>
  <si>
    <t>Dobava in polaganje NIK kanalov ali PN cevi za potrebe el. inštalacij vključno s pritrdilnim materialom</t>
  </si>
  <si>
    <t>Kabli inštalacijski NYM-J 3x1,5mm2</t>
  </si>
  <si>
    <t>Kabli inštalacijski NYM-J 5x2,5mm2</t>
  </si>
  <si>
    <t>Signalno krmilni kabel LiYCY 5x1,5mm2</t>
  </si>
  <si>
    <t>Signalno krmilni kabel LiYCY 7x1,5mm2</t>
  </si>
  <si>
    <t>Signalno krmilni kabel LiYCY 12x1,5mm2</t>
  </si>
  <si>
    <t>Komunikacijski kabel SFTP cat.6</t>
  </si>
  <si>
    <t>Kabli inštalacijski NYM-J 3x2,5mm2</t>
  </si>
  <si>
    <t>KABLI (SIGNALNI, KRMILNI, INŠTALACIJSKI, KOMUNIKACIJSKI)</t>
  </si>
  <si>
    <t>Kabli inštalacijski NYM-J 5x1,5mm2</t>
  </si>
  <si>
    <t>SKUPAJ 2.3: KABLI (OSTALO):</t>
  </si>
  <si>
    <t>ELEKTRO DELA IN OPREMA</t>
  </si>
  <si>
    <t>ELEKTROINŠTALACIJSKA OPREMA</t>
  </si>
  <si>
    <t>Dobava in vgradnja flurescentnih svetilk kot npr. INTRA 2x58W, IP65, elektronski vžig</t>
  </si>
  <si>
    <t>Dobava in vgradnja zunanjega reflektorja LED, 80W s senzorjem gibanja</t>
  </si>
  <si>
    <t>Ureditev obstoječe zunanje svetilke pred vhodom v TP2050</t>
  </si>
  <si>
    <t>Dobava in vgradnja svetilke zasilne razsvetljave s stopnjo zaščite IP 65. Svetilka za označevanje izhoda v sili ali kot zasilna svetilka funkcionalne oblike, ki je sestavljena iz konveksnega ohišja in ravnega transparentnega pokrova. Svetlobo oddaja svetilka s pomočjo zrcalnega odsevnika iz aluminizirane plastike kompleksne oblike. Svetilka se vgradi nadgradno neposredno na steno, betonski strop ali tipska obešala; npr. Beghelli Logica LED 24W, avtonomija 3h ter nalepka piktograma smeri izhoda</t>
  </si>
  <si>
    <t xml:space="preserve">Montaža novih električnih inštalacij, požarnih senzorjev ter zasilne razsvetljave </t>
  </si>
  <si>
    <t>Demontaža starih električnih inštalacij in odvoz na deponijo</t>
  </si>
  <si>
    <t>SKUPAJ 2.4: ELEKTROINŠTALACIJSKA DELA:</t>
  </si>
  <si>
    <t>Meritev električnih inštalacij in upornosti okvarne zanke z izdelavo poročila</t>
  </si>
  <si>
    <t>Meritve izolacijske upornosti in napetostni preizkus SN kablov ter izdelava poročila</t>
  </si>
  <si>
    <t>Meritev in preizkus osvetljenosti  zasilne razsvetljave z izdelavo poročila</t>
  </si>
  <si>
    <t xml:space="preserve">Omarica z 2x avtomatskimi varovalkami in avtomatsko varovalko s fizično zaščito vklopa (ključ) za potrebe izvedbe brezprekinitvenega by-passa </t>
  </si>
  <si>
    <t>UPS NAPRAVA</t>
  </si>
  <si>
    <t>SKUPAJ 2.5: UPS NAPRAVA:</t>
  </si>
  <si>
    <t>Protipožarno A-testirano zapiranje vseh odprtin (prebojev) za prehode kablovja med prostori TP2050 in TR1-2 ter DEA z izdajo potrdila (preboji našteti med gradbenimi deli)</t>
  </si>
  <si>
    <t xml:space="preserve">Izdelava izvrtin in prebojev v betonske temelje dimenzije fi200mm; potrebno za povezavo novi DEA in prostor starega DEA </t>
  </si>
  <si>
    <t>Dobava ročnih gasilnih aparatov S9 in oznak</t>
  </si>
  <si>
    <t>SKUPAJ 2.6: POŽARNO JAVLJANJE:</t>
  </si>
  <si>
    <t>Omara 200x100x40 cm za zaščitno opremo, opremljena z:
 - 2x čelada z vizirjem;
 - 2 kpl gumi rokavice 20 kV;
 - 2 kpl gumi škornji 20 kV;
 - 1 kos indikator napetosti 20 kV
 - 1 kos indikator napetosti 0,4 kV
 - 1 kpl prenosni ozemljilni trakovi - kratkostični 3p
 - 1 kos inštrument za vrtilno smer
 - 1 kos AKU LED svetilka - prostostoječa</t>
  </si>
  <si>
    <t>SKUPAJ 2.7: OSTALO:</t>
  </si>
  <si>
    <t>Dobava in namestitev verig ter tablic z napisom POZOR VISOKA NAPETOST (TR1 in TR2 ter SN stikališče)</t>
  </si>
  <si>
    <t>2xRS485 izhodni modul (CU-Q22)</t>
  </si>
  <si>
    <t>GPRS/GSM/RS485 modem (CU-P32)</t>
  </si>
  <si>
    <t>Napajalnik za CU-P32 230V AC (CU-ADP2)</t>
  </si>
  <si>
    <t>RAZDELILEC LASTNE RABE +NG, +NJ</t>
  </si>
  <si>
    <t xml:space="preserve">Razdelilec lastne rabe DEA in razsmerjene napetosti 230V AC </t>
  </si>
  <si>
    <t>• Stikalo 3 polno, 63A, s palčko in ročko na vratih omare</t>
  </si>
  <si>
    <t>• Voltmeter z integrirano preklopko</t>
  </si>
  <si>
    <t>• Prenapetostni odvodniki</t>
  </si>
  <si>
    <t xml:space="preserve">• Trifazni indikator U&lt; in U&gt; s pomožnimi alarmnimi kontakti </t>
  </si>
  <si>
    <t>• Pomožni kontakti 1NO / 1NC</t>
  </si>
  <si>
    <t>• zaščita: IP 31</t>
  </si>
  <si>
    <t>Podnožje javljalnikov za adresibilne javljalnike Cerberus PRO, DB721</t>
  </si>
  <si>
    <t>Elektronika ročnega javljalnika; direktni način proženja, FDME221+FDMH291-R</t>
  </si>
  <si>
    <t>Paralelni indikator, FAA420RI</t>
  </si>
  <si>
    <t>Drobni montažni material</t>
  </si>
  <si>
    <t>Napisne ploščice in označevanje elementov - javljalnikov</t>
  </si>
  <si>
    <t>Pritrdilni material za E30 kabel</t>
  </si>
  <si>
    <t>Drobni potrošni in nespecifirani materijal</t>
  </si>
  <si>
    <t>Montaža sistema za javljanje požara na pripravljene instalacije, označevanje elementov</t>
  </si>
  <si>
    <t>Pregled sistema javljanja požara s strani pooblaščene organizacije in pridobitev potrdila o brezhibnem delovanju</t>
  </si>
  <si>
    <t>Izdelava sheme za projekt izvedenih del (PID)</t>
  </si>
  <si>
    <t>Piktogrami in napisne ploščice za ročne javljalnike požara</t>
  </si>
  <si>
    <t>6.12</t>
  </si>
  <si>
    <t>6.13</t>
  </si>
  <si>
    <t>6.14</t>
  </si>
  <si>
    <t>6.15</t>
  </si>
  <si>
    <t>6.16</t>
  </si>
  <si>
    <t>6.17</t>
  </si>
  <si>
    <t>TRANSFORMATORJA  20/0,4kV, 630kVA TER ZAŠČITA</t>
  </si>
  <si>
    <t>Trifazni dvonavitni transformator 10(20)/0,4 kV, 630 kVA, uk=6%, Dyn5, suhe izvedbe, zmanjšane izgube, zmanjšan šum, okoljski razred E2, klimatski razred C2, odpornost na gorenje F1, temperaturne sonde v navitju in jedru, prigrajeni ventilatorji za prisilno hlajenje.
Transformator kontejnerske zunanje izvedbe z zračenjem in ventilatorji.</t>
  </si>
  <si>
    <t>Temperaturna zaščita transformatorja kot npr. NT935 z modbus TCP/IP komunikacijo in pretvornikom</t>
  </si>
  <si>
    <t>Zaščita ventilatorjev za prisilno hlajenje transformatorja kot npr. VRT200</t>
  </si>
  <si>
    <t>VEZNO POLJE (+1NF00+K5)</t>
  </si>
  <si>
    <t>TR POLJI (+1NF00+K4 in +1NE00+K1)</t>
  </si>
  <si>
    <t>DEA POLJE (+1NF00+K3)</t>
  </si>
  <si>
    <t>ODVODNO POLJE (+1NF00+K1)</t>
  </si>
  <si>
    <t>Odvodno polje, priklop iz strani, širina 1000mm. Položaji stikal ter izmerjene vrednosti parametrov so vodeni preko komunikacije. Dobava, vgradnja in priklop</t>
  </si>
  <si>
    <t>DEA polje, širina 400mm, z dovodom od DEA spodaj, položaj stikala ter izmerjene vrednosti parametrov so vodeni preko komunikacije, dobava, vgradnja in priklop</t>
  </si>
  <si>
    <t>Dovodno transformatorsko polje, širina 400mm, z dovodom od transformatorja spodaj, položaj stikala ter izmerjene vrednosti parametrov so vodeni preko komunikacije, dobava, vgradnja in priklop</t>
  </si>
  <si>
    <t>Vezno polje, širina 600mm, dobava, položaj stikala ter izmerjene vrednosti parametrov so vodeni preko komunikacije, vgradnja in priklop</t>
  </si>
  <si>
    <t>Stikalo In=63A</t>
  </si>
  <si>
    <t>Stikalo In=160A</t>
  </si>
  <si>
    <t>Stikalo In=200A</t>
  </si>
  <si>
    <t>Stikalo In=100A</t>
  </si>
  <si>
    <t>Stikalo In=400A</t>
  </si>
  <si>
    <t>ODVODNO POLJE (+1NF00+K2)</t>
  </si>
  <si>
    <t>ODVODNO POLJE (+1NE00+K2)</t>
  </si>
  <si>
    <t>Stikala natične izvedbe, Icu 55kA, ključavnico za zaklepanje obeh položajev, palčka in ročka na vratih enote, digitalna termično - pretokovna zaščita I&gt; 0,4 do 1 In, I&gt;&gt; 0,6 do 10 In, integriranimi tokovniki. 
Ostala oprema polja:
• merilni prikazovalnik polja (U, I, P, S, Q, f, kWh, cos fi)
• komunikacijski modul in koncentrator
• komunikacija modbus TCP/IP 
• napisne ploščice
• drobni spojni in vezni material, komplet z izdelavo stikalnega bloka, montaža in priključitev</t>
  </si>
  <si>
    <t>Stikalo In=630A</t>
  </si>
  <si>
    <t>Stikala natične izvedbe, Icu 55kA, ključavnico za zaklepanje obeh položajev, palčka in ročka na vratih enote, digitalna termično - pretokovna zaščita I&gt; 0,4 do 1 In, I&gt;&gt; 0,6 do 10 In, integriranimi tokovniki. 
Ostala oprema polja:
• 2x merilni prikazovalnik polja (U, I, P, S, Q, f, kWh, cos fi)
• komunikacijski modul in koncentrator
• komunikacija modbus TCP/IP 
• napisne ploščice
• drobni spojni in vezni material, komplet z izdelavo stikalnega bloka, montaža in priključitev</t>
  </si>
  <si>
    <t>ODVODNO POLJE (+1NE00+K3)</t>
  </si>
  <si>
    <t>Varovalčni ločilnik z ustrezno varovalko za potrebe DEA signalizacije izpada napateosti</t>
  </si>
  <si>
    <t>IZDELAVA TRIPOLNE SHEME</t>
  </si>
  <si>
    <t>Izdelava projekta tripolne sheme novega NN razdelilnega bloka</t>
  </si>
  <si>
    <t>Stikalo In=100A (motorni pogon, vklopna in izklopna tuljava 230V AC, podnapetostna tuljava, dodatni pomožni kontakti, tipke za vklop / izklop</t>
  </si>
  <si>
    <t>SN STIKALIŠČE 20 kV (24 kV, ≥630 A, Ik 20kA 3s)</t>
  </si>
  <si>
    <t>Celica za vzdolžno ločitev =J03</t>
  </si>
  <si>
    <t>Merilna celica =J04</t>
  </si>
  <si>
    <t>dvojedrni tokovni instrumentni transformator TIT 2x20/5/5 A v vseh treh fazah s karakteristikami skladno s SONDO (dve merilni jedri);</t>
  </si>
  <si>
    <t>enopolno izolirani napetostni instrumentni transformator z varovalko, v vsaki fazi posebej, prestavno razmerje 3x NIT 20/√3 / 0,1/√3  / 0,1/√3, dve merilni jedri;</t>
  </si>
  <si>
    <t>Dovodni stikalni celici =J01 in =J02</t>
  </si>
  <si>
    <t>Transformatorski celici =J05 in =J06</t>
  </si>
  <si>
    <t>Odstranitev talne obloge v TP2050 in izvedba protiprašnega premaza</t>
  </si>
  <si>
    <t>Podaljševanje obstoječih NN kablov:
- A-testirane kabelske spojke
- kabelski zaključki
- kabli različnih presekov in dolžin (cca. 12m na odvod)
- usklajevanje izklopov (delovni nalog ter dovoljenje za delo) vključujoč nočno delo
- zagon (vklop) z meritvijo izolacijske upornosti in vrtilnega polja</t>
  </si>
  <si>
    <t xml:space="preserve">OPOMBE: </t>
  </si>
  <si>
    <t xml:space="preserve">-Izbrana oprema z navedenim proizvajalcem se lahko zamenja z opremo drugega proizvajalca in drugega tipa, vendar z enakovrednimi karakteristikami. Pred naročilom je potrebno, na podlagi predloženih dokumentov in atestov, pridobiti soglasje investitorja in projektanta inštalacij! </t>
  </si>
  <si>
    <t xml:space="preserve">-Ponudnik DEA mora priložiti pooblastilo proizvajalca iz katarega je razvidna njegova usposobljenost glede prodaje, instalacije, servisiranja in oskrbe z rezervnimi deli. </t>
  </si>
  <si>
    <t>-avtomatski vklop agregatov se mora izvršiti v naslednjih primerih:</t>
  </si>
  <si>
    <t>. izpad električnega omrežja</t>
  </si>
  <si>
    <t>. odstopanje omrežne napetosti večje od +10% in -10% Un</t>
  </si>
  <si>
    <t>. nesimetrija med fazami večja od +/-10% Un</t>
  </si>
  <si>
    <t>- avtomatski izklop se izvrši, ko je:</t>
  </si>
  <si>
    <t>. odstopanje omrežne napetosti manjše od +7% in -10% Un</t>
  </si>
  <si>
    <t>. nesimetrija med fazami manjša od +/-8% Un</t>
  </si>
  <si>
    <t>-tolerance napetosti in frekvence agregata morajo biti v naslednjih mejah:</t>
  </si>
  <si>
    <t>. pri zvezni spremembi bremena od 0% do 100% Pn je dovoljena sprememba napetosti +/-0,5% Un in frekvence +/-0,25% nazivne frekvence</t>
  </si>
  <si>
    <t>. pri skočni spremembi bremena od 0% do 25% Pn mora agregat enake tolerance doseči v času  manjšem od 200ms</t>
  </si>
  <si>
    <t>. pri skočni spremembi bremena od 0% do 40% Pn mora agregat enake tolerance doseči v času  manjšem od 1s vendar pri maksimalni spremembi napetosti +/-10% Un in frekvence +/-5% fn</t>
  </si>
  <si>
    <t>. pri skočni spremembi bremena od 0% do 70% Pn mora agregat enake tolerance doseči v času  manjšem od 3s vendar pri maksimalni spremembi napetosti +/-12% Un in frekvence +/-5% fn</t>
  </si>
  <si>
    <t>-nazivna moč agregata je deklarirana za cosφ=0.8</t>
  </si>
  <si>
    <t>-faktor popačenja (distorzije) pri Pn in cosφ=0.8 mora biti &lt;7%</t>
  </si>
  <si>
    <t>-generator in motor morata brez poškodb prenesti vrtljaje 20% večje od nazivnih</t>
  </si>
  <si>
    <t>-agregat mora brez poškodb prenesti 60 minutno 10% preobremenitev (110% Pn) na vsakih 12 ur</t>
  </si>
  <si>
    <t>-agregat ne sme povzročati radijskih motenj v skladu z veljavnimi predpisi o EMC</t>
  </si>
  <si>
    <t>-šum agregata v skladu z veljavnimi direktivami EU</t>
  </si>
  <si>
    <t>- sistem vodenja mora omogočati tudi preizkušanje agregatov pod dejanskim bremenom na način, da pri preklopu MREŽA&lt;-&gt;DEA ni izpada napetosti na porabnikih, niti frekvenčne motnje (sinhroni preklopi - prehod iz samostojnega otočnega načina delovanja v mehki paralelni način delovanja z mrežnim virom in obratno) ali trajno paralelno delovanje na posameznem preklopnem mestu s poljubno nastavitvijo izhodne moči generatorskega vira</t>
  </si>
  <si>
    <t>Sistem mora omogočati sinhronizirane brezprekinitvene preklope med mrežnim in agregatskim virom v smislu sledečih funkcij:</t>
  </si>
  <si>
    <t>- ob izpadu mrežnega vira in avtomatskem prevzemu porabnikov s strani agregata, se mora ob povratku mrežnega vira izvršiti preklop nazaj na mrežni vir brez prekinitve.</t>
  </si>
  <si>
    <t>- sistem mora omogočati bremensko testiranje agregata s sinhroniziranimi brezprekinitvenimi preklopi  v obe smeri (preklop iz mrežnega vira na generatorski vir in obratno) 
brez motenja porabnikov po sistemu mehkega obremenjevanja in razbremenjevanja po časovno linearnem poteku.</t>
  </si>
  <si>
    <t>Sistem za brezprekinitvene preklope mora biti poleg ustreznih zaščit opremljen še s prikazovalnikom sinhronizacije z jasnim prikazom frekvenčne in napetostne diference, ter razliko faznega kota.</t>
  </si>
  <si>
    <t>Mrežni vir mora biti opremljen s setom zaščit, ki omogočajo hitri odklop mrežnega vira v času paralelnega spoja z generatorjem vprimeru mrežne anomalije  (pod/nad napetost, pod/nad frekvenca, nenadni zamik vektorskega kota /dt, nenadna sprememba frekvence  df/dt, smerna zaščita.</t>
  </si>
  <si>
    <t>Zaradi pomembnosti objekta mora biti rezervni napajalni sistem opremljen še z dodatno rezervno elektroniko za avtomatsko delovanje v slučaju odpovedi primarnega nadzornega sistema.</t>
  </si>
  <si>
    <t>Rezervni sistem mora biti opremljen z elektroniko za upravljanje z obveznim minimalnim setom zaščit (pritisk olja, temperatura motorja, visoki obrati motorja, podnapetostna zaščita, pretokovna in kratkostična zaščita). Poleg tega mora prikazovati analogni prikaz pritiska olja motorja, temperature motorja, napetost startnih baterij, napetost generatorja (3f), tok generatorja (3f) in frekvence generatorja.</t>
  </si>
  <si>
    <t>. dovoljena trajna preobremenitev za 1 uro v 12 urni periodi: 10%</t>
  </si>
  <si>
    <t>. prevzem 100% bremena v času&lt;= 15 s</t>
  </si>
  <si>
    <t>. možnost parametriranja in spreminjanja delovanja motorja na PC</t>
  </si>
  <si>
    <t>. maksimalno odstopanje števila obratov pri konstantnem bremenu: 0.25%</t>
  </si>
  <si>
    <t>. mehki zagon motorja</t>
  </si>
  <si>
    <t>. nazivni obrati: 1500 min -1</t>
  </si>
  <si>
    <t>. nastavitveno področje obratov + - 5%</t>
  </si>
  <si>
    <t>. prehodna sprememba obratov za nenadno 50% spremembo aktivnega bremena v plus ali minus: &lt;= 10%</t>
  </si>
  <si>
    <t>. čas, ko dosežemo nazivno število obratov po nenadni spremembi bremena: &lt;= 5s</t>
  </si>
  <si>
    <t>. prevzem 100% bremena: &lt;=15s</t>
  </si>
  <si>
    <t xml:space="preserve">. emisije izpušnih plinov skladno s tehniškimi predpisi in slovensko ter EU zakonodajo </t>
  </si>
  <si>
    <t xml:space="preserve">-agregat mora imeti napisno ploščico z oznako proizvajalca, s tehničnimi podatki, letom proizvodnje in tovarniško številko; prav tako mora biti napisna ploščica za motor in generator </t>
  </si>
  <si>
    <t>. nazivni cos phi = 0.8, napetost 400/231V, frekvenca 50 Hz, odstopanje od frekvence + - 0.15%</t>
  </si>
  <si>
    <t>. dovoljena preobremenitev za 1 uro v 12 urni periodi: 10%</t>
  </si>
  <si>
    <t>. vzbujanje s permanentim magnetom in napetostna regulacija vseh treh faz</t>
  </si>
  <si>
    <t>. tranzientno odstopanje napetosti po nenadni spremebi bremena za 70% nazivne vrednosti, v pozitivno ali negativno smer: &lt;= 10%</t>
  </si>
  <si>
    <t>. čas po katerem napetost po nenadni spremembi bremena za 70% doseže nazivno vrednost: &lt;= 5s</t>
  </si>
  <si>
    <t>. natančnost statične regulacije napetosti: + - 0.5 %</t>
  </si>
  <si>
    <t>. izolacijski razred statorskih navitij: H</t>
  </si>
  <si>
    <t>. prirastek temperature ob trajni nazivni obremenitvi kot za razred izolacije: F</t>
  </si>
  <si>
    <t>. stopnja radijske interference v skladu z EN50081 in EN50082</t>
  </si>
  <si>
    <t>. termistorska zaščita v statorskem navitju</t>
  </si>
  <si>
    <t>- dokumentacija diesel električnega agregata, atesti, CE certifikat</t>
  </si>
  <si>
    <t>- tovarniški preizkus pred dobavo opreme na objekt, vključno z obremenilnim preizkusom pri 110% nazivne moči. Preizkusne protokole pripravi ponudnik ter odobri naročnik. Vse stroške v zvezi s prevzemom krije ponudnik.</t>
  </si>
  <si>
    <t>KOMANDNA OMARA DEA</t>
  </si>
  <si>
    <t>Komandna omara mora omogočati naslednje funkcionalnosti  DEA sistema:</t>
  </si>
  <si>
    <t>NOVI DIZEL ELEKTRIČNI AGREGAT</t>
  </si>
  <si>
    <t>DIZEL ELEKTRIČNI AGREGAT 400 kVA</t>
  </si>
  <si>
    <t>. čas prevzema polne moči agregata mora biti manjši od 15s</t>
  </si>
  <si>
    <t>. časovni rele mora omogočati nastavitev zakasnitve izklopa agregata pri povratku kvalitetne omrežne napetosti do 10 min</t>
  </si>
  <si>
    <t>- DEA sklop mora biti opremljen z ustreznim izmenjevajcem toplote za odvajanje toplotnih izgub iz DEA. Predmet ponudbe mora biti dobava in montaža opreme z vsemi potrebnimi povezavami.</t>
  </si>
  <si>
    <t>- hladilna tekočina motorja mora biti hlajena preko izmenjevalca toplote</t>
  </si>
  <si>
    <t>. nazivna moč 400 kVA, 320kW</t>
  </si>
  <si>
    <t>Komandna omara je sestav krmilniških in nadzornih enot, ter pomožne krmilne opreme za krmiljenje DEA enote (hlajenje, obratovanje, sinhronizacija, paralelno obratovanje, virtualna elektrarna)</t>
  </si>
  <si>
    <t>Preklop se vrši v novem NN stikalnem bloku (plošča agregatskega razvoda, vključujoč TR in vezno polje)</t>
  </si>
  <si>
    <t>- paralelno delovanje z mrežo kot virtualna elektrarna</t>
  </si>
  <si>
    <t>- sinhronizacijo in vključevanje na agregatski del NN plošče</t>
  </si>
  <si>
    <t>- sinhronizacijo in vključevanje na mrežni del NN plošče</t>
  </si>
  <si>
    <t>- brezprekinitveni prehod na mrežo ob zaustavitvi DEA</t>
  </si>
  <si>
    <t>DIZEL ELEKTRIČNI AGREGAT 400kVA</t>
  </si>
  <si>
    <t>. nadzor nad številom obratov skladno z ISO 8528, Class G2</t>
  </si>
  <si>
    <t xml:space="preserve">Podatki DEA enote: moč: 400 kVA, 320kW, 3x400/231V, 50 Hz  </t>
  </si>
  <si>
    <t>-Dobavitelj opreme mora preveriti ustreznost prostorske rešitve in dispozicije opreme, prezračevanja in goriva ter kabelskih povezav in po potrebi podati ustrezne rešitve!</t>
  </si>
  <si>
    <t>OLJNA INŠTALACIJA (DODATNI REZERVOAR)</t>
  </si>
  <si>
    <t>Dobavitel montira in dobavi dodatni rezervoar goriva v stari DEA prostor vključno s sesalno garnituro, merilniki, ventili, črpalkami in ostalo potrebno opremo</t>
  </si>
  <si>
    <t>-vse navedene karakteristike agregata morajo veljati za okoliške pogoje: Temperaturo do 40°C, relativna vlažnost do 80% in nadmorska višina do 360m</t>
  </si>
  <si>
    <t>OHIŠJE</t>
  </si>
  <si>
    <t>Dobavitelj dobavi DEA v kovinskem ohišju, ki mora biti odporno na vse vremenske razmere na mestu vgradnje</t>
  </si>
  <si>
    <t>- okvirne mere: dolžina 5m, širina 1,7m in višina 2,2m</t>
  </si>
  <si>
    <t>- galvanizirana konstrukcija z vrati</t>
  </si>
  <si>
    <t>- nivo hrupa 55dB na razdalji 7m</t>
  </si>
  <si>
    <t>- elektromagnetnim zagonskim motorjem,</t>
  </si>
  <si>
    <t>- oljnim filtrom z dvojnim obhodom,</t>
  </si>
  <si>
    <t>- dvojnim suhim zračnim filtrom,</t>
  </si>
  <si>
    <t>- zaščito proti nizkemu pritisku olja in visokemu pritisku v vodnem sistemu hlajenja,</t>
  </si>
  <si>
    <t>- zaščito pred preveliko hitrostjo,</t>
  </si>
  <si>
    <t>- krmilno in razdelilno omarico s priključenimi kabli,</t>
  </si>
  <si>
    <t>- ustreznim izpušnim sistemom (kompletno z dimnično cevjo),</t>
  </si>
  <si>
    <t>- grelcem motorja s nastavljivim termostatom in obtočno črpako,</t>
  </si>
  <si>
    <t>- dušilnikom zvoka in kompenzatorjem vibracij,</t>
  </si>
  <si>
    <t>- elektromagnetnim zapornim in odpirnim ventilom goriva,</t>
  </si>
  <si>
    <t>- hladilnikom mazalnega olja,</t>
  </si>
  <si>
    <t>- plinotesnim, iz nerjavnega jekla izvedenim izpušnim sistemom,</t>
  </si>
  <si>
    <t>- gibljivimi dovodi za gorivo,</t>
  </si>
  <si>
    <t>MOTOR mora biti opremljen z najmanj naslednjo opremo:</t>
  </si>
  <si>
    <t>- DIZELSKI MOTOR: Perkins ali enakovredno, EKO motor novejše generacije, digitalni elektronski modul za uravnavanje delovanja motorja in števila vrtljajev, podaljšani servisni intervali, visok izkoristek, majhna poraba, diagnostika na PC.</t>
  </si>
  <si>
    <t>- TRIFAZNI SINHRONSKI GENERATOR: kot npr Leroy Somer ali enakovredno</t>
  </si>
  <si>
    <t>DEA mora zagotavljati napajanje z rezervno električno energijo v slučaju izpada primarnega mrežnega vira z avtomatskim prevzemom nujnih porabnikov objekta in obratno.</t>
  </si>
  <si>
    <t>-Dobavitelj opreme mora hkrati upoštevati zahteve iz splošnega ter tehničnega dela razpisne dokumentacije</t>
  </si>
  <si>
    <t>VIRTUALNA ELEKTRARNA</t>
  </si>
  <si>
    <t>SKUPAJ 2. ELEKTRO DELA IN OPREMA:</t>
  </si>
  <si>
    <t>SKUPAJ 3. SN IN NN OPREMA:</t>
  </si>
  <si>
    <t>SKUPAJ 3.4: KOMPENZACIJSKA NAPRAVA:</t>
  </si>
  <si>
    <t>SKUPAJ 3.3: NN STIKALIŠČE:</t>
  </si>
  <si>
    <t>SKUPAJ 3.2: TRANSFORMATORJA IN ZAŠČITA:</t>
  </si>
  <si>
    <t>SKUPAJ 3.1: SN STIKALIŠČE:</t>
  </si>
  <si>
    <t>Demontaža starih močnostnih energetskih kablov in odvoz na deponijo</t>
  </si>
  <si>
    <t>Inox omarici s steklenimi okenci za montažo TR zaščite</t>
  </si>
  <si>
    <t>SKUPAJ 4.1: DIZEL ELEKTRIČNI AGREGAT:</t>
  </si>
  <si>
    <t>SKUPAJ 4. DIZEL ELEKTRIČNI AGREGAT 400kVA:</t>
  </si>
  <si>
    <t>OPREMA ZA NADZOR / VODENJE</t>
  </si>
  <si>
    <t>VODENJE / NADZOR, MERITVE IN LASTNA PORABA</t>
  </si>
  <si>
    <t xml:space="preserve">Izdelava sistema vodenja / nadzora nad TP2050 Reaktor skladno z opisi v splošnem in tehničnem delu razpisne dokumentacije </t>
  </si>
  <si>
    <t>Povezava novega sistema vodenja s sistemom vodenja diesel agregata, katerega bo možno tudi daljinsko krmiliti</t>
  </si>
  <si>
    <t>Izdelava testnih tabel in izvedba preizkusov za IQ (Instalation Quality), OQ (Operational Quality) in PQ (Performance Quality)</t>
  </si>
  <si>
    <t>Izdelava vse potrebne funkcijske specifikacije, parametriranje, izvesti testiranja, spuščanje v obratovaje in poskusno obratovanje vse dobavljene opreme in obstoječih sistemov Naročnika, s katerimi se nova oprema povezuje;</t>
  </si>
  <si>
    <t>Izvedba šolanja Naročnikovega osebja</t>
  </si>
  <si>
    <t xml:space="preserve">SCADA strežnik:
- CPU: Intel Core i5 (3,2 GZH);
- št. rež pomnilnika: 4 x, 2 x prosto; max: 16/32 GB;
- RAM: 8 GB DDR3;
- HDD: 1 TB 7200rpm+1 TB 7200rpm – RAID1; 
- DVD+/-RW DL;
- OHIŠJE: prostostoječe;
- Grafika: integrirana Intel;
- barvni LCD monitor 27'';
- Povezave: 10/100 Mb/s mrežna kartica;
- strojni RAID 1 krmilnik;
- SLO USB tipkovnica in opt. Miška;
- zvočna kartica integrirana HD Audio;
- Operacijski sistem: zadnja verzija Windows 64-bit s priloženimi mediji za obnovitev OS;
- barvni laserski tiskalnik A4.
</t>
  </si>
  <si>
    <t>Postavitev novega SCADA sistema vodenja SN in NN stikališča ter izdelava ustreznih zaslonskih slik, tudi za ostale sisteme (UPS, DEA, rezervoar goriva, kompenzacijska naprava, virtualna elektrarna, nadzor transformatorjev, števčne meritve...);</t>
  </si>
  <si>
    <t>KRMILNO - KOMUNIKACIJSKA OMARA +DY</t>
  </si>
  <si>
    <t>Krmilno komunikacijska omara z mrežnim stikalom in krmilnikom</t>
  </si>
  <si>
    <t>-DO 16x</t>
  </si>
  <si>
    <t>-AI 8x</t>
  </si>
  <si>
    <t>-DI 16x</t>
  </si>
  <si>
    <t>• Instalacijski odklopniki 2 polni AC s pomožnimi signalnimi kontakti 1NO/NC</t>
  </si>
  <si>
    <t>• Instalacijski odklopniki 2 polni DC s pomožnimi signalnimi kontakti 1NO/NC</t>
  </si>
  <si>
    <t xml:space="preserve">• Pomožni releji  min. 3xNO/NC </t>
  </si>
  <si>
    <t>• Ožičenje vseh v nadzor in komunikacijo vključenih elementov</t>
  </si>
  <si>
    <t>Izračun in parametriranje NN zaščitnih naprav (pretokovno termična zaščita, kratkostična zaščita)</t>
  </si>
  <si>
    <t>• Grebenasta preklopka (ročno/avtomatsko)</t>
  </si>
  <si>
    <t>• Grebenasta preklopka (lokalno/daljinsko)</t>
  </si>
  <si>
    <t>-Dobavitelj opreme mora v ceno novega DEA všteti odkup starega DEA po ocenjeni vrednosti (oceno vrednosti opravi uradni cenilec najet s strani Investitorja)</t>
  </si>
  <si>
    <t>Izvedba meritev za dimenzioniranje kompenzacijske naprave</t>
  </si>
  <si>
    <t>Izdelava manjših kovinskih nosilnih konzol za pritrjevanje SN in NN kablov ob transformatorju</t>
  </si>
  <si>
    <t>Mrežno stikalo Cisco ali Ruggedcom 32 portov (20x RJ45, 4x OPT) ter podpora za protokol MODBUS TCP/IP</t>
  </si>
  <si>
    <t>Optični patch panel (TP2050 in upravna stavba)</t>
  </si>
  <si>
    <t>Dobava in polaganje adresibilne linije za javljanje požara z kablom odpornosti E30,  delno v  NIK kanalih</t>
  </si>
  <si>
    <t>Programiranje sistema, vnos grafičnih podlog v program MM8000, nastavitve v nadzornem programu, spuščanje v obratovanje, testiranje, predaja v uporabo, izdelava navodil za uporabo, priučitev osebja</t>
  </si>
  <si>
    <t>• nazivna moč naprave 225 kvar</t>
  </si>
  <si>
    <t>• trifazni kondenzatorji 7 stopenj,</t>
  </si>
  <si>
    <t>• trifazna filtrska dušilka: 400 V, 50 Hz</t>
  </si>
  <si>
    <t>Signalno krmilni kabel Olflex Cl.110CY 5x2,5mm2</t>
  </si>
  <si>
    <t>Izdelava konektorske kabelske glave 24 kV za priključitev NA2XS(FL)2Y 1x70 mm2 RM 16 mm2 (dovod, 2xTR)</t>
  </si>
  <si>
    <t>Kabelski končniki za NA2XS(FL)2Y 1x70 mm2 RM 16 mm2 (2xTR)</t>
  </si>
  <si>
    <t>Kabelski zaključki, objemke…</t>
  </si>
  <si>
    <t>• Sponke Weidmuller</t>
  </si>
  <si>
    <t>Izvedba funkcionalnih preizkusov, meritev opreme in spuščanje v pogon</t>
  </si>
  <si>
    <t>Izvedba funkcionalnih preizkusov, meritev in spuščanje v pogon</t>
  </si>
  <si>
    <t>- odvodnik prenapetosti za montažo v SN celico</t>
  </si>
  <si>
    <t>- SN varovalka za TR celice</t>
  </si>
  <si>
    <t>Obvezni in priporočeni rezervni deli</t>
  </si>
  <si>
    <t xml:space="preserve">Izdelava armirano betonskih temeljev novega DEA, dimenzije temeljev se prilagodi ohišju DEA. Vključno z materialom, izkopi in odvozi. Statični izračun, PZI in PID izdela Izvajalec. </t>
  </si>
  <si>
    <r>
      <t>POSTAVKA
N</t>
    </r>
    <r>
      <rPr>
        <b/>
        <vertAlign val="superscript"/>
        <sz val="9"/>
        <color theme="1"/>
        <rFont val="Arial"/>
        <family val="2"/>
        <charset val="238"/>
      </rPr>
      <t>o</t>
    </r>
  </si>
  <si>
    <r>
      <t>POSTAVKA
N</t>
    </r>
    <r>
      <rPr>
        <b/>
        <vertAlign val="superscript"/>
        <sz val="9"/>
        <rFont val="Arial"/>
        <family val="2"/>
        <charset val="238"/>
      </rPr>
      <t>o</t>
    </r>
  </si>
  <si>
    <r>
      <t xml:space="preserve">Optični javljalnik dima z vgrajenim izolatorjem zanke; Cerberus PRO, </t>
    </r>
    <r>
      <rPr>
        <sz val="9"/>
        <rFont val="Arial"/>
        <family val="2"/>
        <charset val="238"/>
      </rPr>
      <t>OP720</t>
    </r>
  </si>
  <si>
    <t xml:space="preserve">Izdelava kabelske kanalizacije med TP2050 in novim DEA, izkop in zasutje. Globina izkopa min 0,8 m. Cevi Stigmaflex 4 x fi160 mm, obbetonirane. </t>
  </si>
  <si>
    <t xml:space="preserve">Izdelava kanalizacije med novim DEA in prostorom starega DEA (dovod nafte iz rezervoarja), Globina izkopa min 0,8 m. Cevi Stigmaflex 2 x fi160 mm, obbetonirane. </t>
  </si>
  <si>
    <t>Izkopa in zasip kanala za izvedbo dodatne ozemljilne mreže okoli novega DEA. Globina izkopa min 0,6 m. (Valjanec FeZn že upoštevan pri izdelavi notranje ozemljilne mreže)</t>
  </si>
  <si>
    <t>Ureditev kovinske obrobe strehe, odstranitev rje, protikorozijska zaščita 1x temeljna barva, 2x lak, višine 0,6 m, dolžine 20 m</t>
  </si>
  <si>
    <t>Ureditev obrob steklenih oken, odstranitev rje, protikorozijska zaščita 1x temeljna barva, 2x lak, dodatna zatesnitev odprtin</t>
  </si>
  <si>
    <t>Izdelava novih Alu obrob s podkonstrukcijo na zadnji strani objekta, barva usklajena z investitorjem, dolžina 5 m, višina 60 cm</t>
  </si>
  <si>
    <t>Izdelava nosilnih pocinkanih podkonstrukcij SN in NN opreme ter ostalih omar v TP2050. Izvajalec mora glede na težo dobavljene opreme izdelati statični izračun podkonstrukcije ter PZI in PID dokumentacijo.</t>
  </si>
  <si>
    <t>Izdelava žične ograje z vrati in ključavnico okoli SN stikalnih celic. Ograja višine 2,5 m in dolžine 6 m</t>
  </si>
  <si>
    <r>
      <t>Izdelava tipskega dvojnega poda po TP2050. Dvojni pod višine cca. 55 cm in nosilnosti minimalno 600 kg/m2. Pohodni plošče 600x600mm ( leseno jedro oblečeno s pločevino, zgornji zaključni sloj je PVC ), elektrostatična prevodnost plošč &gt;10</t>
    </r>
    <r>
      <rPr>
        <vertAlign val="superscript"/>
        <sz val="10"/>
        <rFont val="Arial"/>
        <family val="2"/>
        <charset val="238"/>
      </rPr>
      <t>6</t>
    </r>
    <r>
      <rPr>
        <sz val="10"/>
        <rFont val="Arial"/>
        <family val="2"/>
        <charset val="238"/>
      </rPr>
      <t xml:space="preserve"> Ohm.</t>
    </r>
  </si>
  <si>
    <t>Izdelava dveh stopnic dvojnega poda in manjše ograjice. Jeklena konstrukcija, pocinkana</t>
  </si>
  <si>
    <t>Sanacija kovinskih mrež zaščite TR boksov. Čiščenje rje in antikorozivna zaščita 1x temeljna barva, 2x lak. Dolžina mrež 11 m, višina 2,6 m.</t>
  </si>
  <si>
    <t>Sanacija konstrukcije nadstreška. Čiščenje rje in antikorozivna zaščita kovinskih profilov 1x temeljna barva, 2x lak, dimenzije 15x15cm, dolžine 30m</t>
  </si>
  <si>
    <t>Nepredvidena dela</t>
  </si>
  <si>
    <t>Demontaža obstoječih TR oljne izvedbe in odvoz na razgradnjo in pridobitev potrdila o uničenju</t>
  </si>
  <si>
    <t>Meritve po merilnih protokolih in izdelava poročil</t>
  </si>
  <si>
    <t>Dobava in vgradnja dvopolnega stikala;</t>
  </si>
  <si>
    <t>Dobava in vgradnja enopolnega stikala;</t>
  </si>
  <si>
    <t>Dobava in vgradnja enofazne vtičnice;</t>
  </si>
  <si>
    <t>Dobava in vgradnja trifazne vtičnice;</t>
  </si>
  <si>
    <t>Dobava in vgradnja razvodne doze;</t>
  </si>
  <si>
    <t>kot npr. SIEMENS 8DJH</t>
  </si>
  <si>
    <r>
      <t>SF</t>
    </r>
    <r>
      <rPr>
        <vertAlign val="subscript"/>
        <sz val="10"/>
        <rFont val="Arial"/>
        <family val="2"/>
        <charset val="238"/>
      </rPr>
      <t>6</t>
    </r>
    <r>
      <rPr>
        <sz val="10"/>
        <rFont val="Arial"/>
        <family val="2"/>
        <charset val="238"/>
      </rPr>
      <t xml:space="preserve"> izolirana dovodna kabelska celica, kovinsko oklopljena, enojni sistem zbiralk, opremljena z:
 - 1x tripolni odklopni ločilnik ≥630 A in ozemljilnik, z ročnim pogonom, 
 - 1x pomožnimi kontakti, najmanj 4NO + 4NC, signalna napetost 230 VAC, 
 - LED indikator napetosti v vseh treh fazah,
 - položajna signalizacija stikalnih elementov in plina,
 - možnost zaklepanja stikal,
 - odvodnik prenapetosti,
 - slepa shema,
 - ožičeno na sponke
  </t>
    </r>
  </si>
  <si>
    <r>
      <t>SF</t>
    </r>
    <r>
      <rPr>
        <vertAlign val="subscript"/>
        <sz val="10"/>
        <rFont val="Arial"/>
        <family val="2"/>
        <charset val="238"/>
      </rPr>
      <t>6</t>
    </r>
    <r>
      <rPr>
        <sz val="10"/>
        <rFont val="Arial"/>
        <family val="2"/>
        <charset val="238"/>
      </rPr>
      <t xml:space="preserve"> izolirana dovodna kabelska celica, kovinsko oklopljena, enojni sistem zbiralk, opremljena z:
 - 1x tripolni odklopni ločilnik ≥630 A in ozemljilnik, z ročnim pogonom, 
 - 1x pomožnimi kontakti, najmanj 4NO + 4NC, signalna napetost 230 VAC,
 - LED indikator napetosti v vseh treh fazah,
 - položajna signalizacija stikalnih elementov in plina,
 - možnost zaklepanja stikal,
 - slepa shema,
 - ožičeno na sponke,
  </t>
    </r>
  </si>
  <si>
    <r>
      <t>SF</t>
    </r>
    <r>
      <rPr>
        <vertAlign val="subscript"/>
        <sz val="10"/>
        <rFont val="Arial"/>
        <family val="2"/>
        <charset val="238"/>
      </rPr>
      <t>6</t>
    </r>
    <r>
      <rPr>
        <sz val="10"/>
        <rFont val="Arial"/>
        <family val="2"/>
        <charset val="238"/>
      </rPr>
      <t xml:space="preserve"> izolirana transformatorska kabelska celica, kovinsko oklopljena, enojni sistem zbiralk, opremljena z:
 - 1x tripolni odklopni ločilnik ≥630 A in ozemljilnik, z ročnim pogonom, 
 - 1x pomožnimi kontakti, najmanj 4NO + 4NC, signalna napetost 230 VAC, 
 - LED indikator napetosti v vseh treh fazah,
 - položajna signalizacija stikalnih elementov in plina,
 - možnost zaklepanja stikal,
 - set treh SN varovalk z udarno iglo in indikacijo,
 - slepa shema,
 - ožičeno na sponke,
  </t>
    </r>
  </si>
  <si>
    <t>Zahtevani rezervni deli</t>
  </si>
  <si>
    <r>
      <t xml:space="preserve">Prosto stoječ, modularni, tipsko testirani, stikalni blok za dovod in razdelitev električne energije, sestavljen iz 8 dovodnih in odvodnih polj, skupne širine 5800mm, višina 2200mm, globina 600mm, nazivna napetost 400V, 50Hz, nazivni tok glavnih zbiralnic 2520A, pozicija zadaj-zgoraj, kratkostični zdržni tok Icw(1s) 65kA, zaščita IP31, </t>
    </r>
    <r>
      <rPr>
        <b/>
        <sz val="10"/>
        <rFont val="Arial"/>
        <family val="2"/>
        <charset val="238"/>
      </rPr>
      <t>notranja delitev (forma) 4b</t>
    </r>
    <r>
      <rPr>
        <sz val="10"/>
        <rFont val="Arial"/>
        <family val="2"/>
        <charset val="238"/>
      </rPr>
      <t>, kabelski prostori izvedeni s strani, priključki izolirani z gumijastimi uvodnicami, dovod s transformatorja (kabelski) - spodaj, odvodi (kabelski) - spodaj, z vrati za kabelski prostor, z ločenimi vrati za posamezna stikala - spredaj, z bočnimi stenami, lakiran, postavljen na dvignjen pod v stikališču, ožičen na sponke in preskušen. Posluževanje z zasučnimi ročicami pri zaprtih vratih in zaklepanjem izklopljenega položaja. Izvedba skladno z SIST EN 61439-1 in SIST EN 61439-2.</t>
    </r>
  </si>
  <si>
    <t>Kot npr: Siemens Sivacon S8</t>
  </si>
  <si>
    <t>Ponudbena vrednost za odkup obstoječega DEA</t>
  </si>
  <si>
    <t>ODKUP OBSTOJEČEGA DEA</t>
  </si>
  <si>
    <t>Barvanje fasade obstoječega DEA prostora</t>
  </si>
  <si>
    <t>1.19</t>
  </si>
  <si>
    <t>Sanacija vhodnih vrat (TP2050 in DEA prostor), površine 2,5 m2. Peskanje in antikorozivna zaščita 1x temeljna barva, 2x lak, zamanjava tesnil vrat in ključavnice. Barva po izbiri Naročnika</t>
  </si>
  <si>
    <t>• nazivni tok naprave 325 A</t>
  </si>
  <si>
    <t>• regulacijski rele z MODBUS TCP/IP komunikacijo</t>
  </si>
  <si>
    <t>Montaža novih tirnic za postavitev dveh TR 630 kVA (nosilnost tirnic dimenzionirana na težo dobavljenega TR). Dolžina tirnic 4 x 3,2 m</t>
  </si>
  <si>
    <t>SKUPAJ 5.1: ODKUP OBSTOJEČEGA DEA:</t>
  </si>
  <si>
    <t>SKUPAJ 5. ODKUP OBSTOJEČEGA DEA 250kVA:</t>
  </si>
  <si>
    <t>Optični multimode kabel, 12 vlaken v zaščitnem ohišju za zunanje polaganje, vključno z zaključki</t>
  </si>
  <si>
    <t>SKUPAJ 6.1: OPREMA ZA NADZOR/VODENJE:</t>
  </si>
  <si>
    <t>SKUPAJ 6.2: KRMILNO - KOMUNIKACIJSKA OMARA +DY:</t>
  </si>
  <si>
    <t>SKUPAJ 6.3: RAZDELILEC +NG, +NJ:</t>
  </si>
  <si>
    <t>SKUPAJ 6.4: MERITVE:</t>
  </si>
  <si>
    <t>SKUPAJ 6. VODENJE, MERITVE IN LASTNA PORABA:</t>
  </si>
  <si>
    <t xml:space="preserve">SCADA sistemska programska oprema, kot npr.:
- iFIX Standard HMI Pak neom. št. I/O točk, runtime, v5.8
- Historian Standard strežnik 1000 točk, 5 uporabnikov, ver. 6.0
- Ustrezni driverji in OPC Server za priključitev po protokolih:
- Modbus
- Modbus TCP
- IEC 61850
- Profinet
- Standardni gonilnik: SI Ethernet /Profibus goninik
- OPC server za obstoječi energetski sistem:
- IGS: Industrial Gateway Server Basic Protocols (stand alone)
</t>
  </si>
  <si>
    <t>• Instalacijski odklopniki 1 polni AC, min. Ik 15kA</t>
  </si>
  <si>
    <t>• Instalacijski odklopniki 2 polni AC, min. Ik 15kA</t>
  </si>
  <si>
    <t>• Instalacijski odklopniki 3 polni AC, min. Ik 15kA</t>
  </si>
  <si>
    <t>• Inštalacijski tripolni kontaktorji 25A s pomožnimi kontakti, tuljava 230V AC</t>
  </si>
  <si>
    <t>• Omara s kovinskimi vrati Rittal,  dimenzije 2000x800x600 (vxšxg), podstavek 100, montažna plošča, lučka s stikalom, grelec s termostatom, mehanska zaščita min. IP55, mrežica za zračenje</t>
  </si>
  <si>
    <t>• Omara s kovinskimi vrati dimenzije Rittal, dimenzije 2000x800x600 (vxšxg), podstavek 100, montažna plošča, lučka s stikalom, grelec s termostatom, mehanska zaščita min. IP55, mrežica za zračenje</t>
  </si>
  <si>
    <t xml:space="preserve">-Napajanje, CPU, komunikacija, podnožja </t>
  </si>
  <si>
    <t xml:space="preserve">Dobava, montaža, priključitev in spuščanje v pogon UPS ON-LINE naprave moči 3000VA, avtonomije 2 uri,  z Modbus TCP/IP komunikacijo in vezjem za brezprekinitveni by-pass, vključno s kovinskim stojalom za postavitev naprave. </t>
  </si>
  <si>
    <t>VZDRŽEVANJE</t>
  </si>
  <si>
    <t>SKUPAJ 7.1: VZDRŽEVANJE:</t>
  </si>
  <si>
    <t>SKUPAJ 7. VZDRŽEVANJE OPREME:</t>
  </si>
  <si>
    <t>Vzdrževanje NN stikališča</t>
  </si>
  <si>
    <t>Vzdrževanje SN stikališča</t>
  </si>
  <si>
    <t>Vzdrževanje transformarorjev</t>
  </si>
  <si>
    <t>Vzdrževanje kompenzacijske naprave</t>
  </si>
  <si>
    <t>Vzdrževanje UPS naprave</t>
  </si>
  <si>
    <t>Vzdrževanje sistema vodenja in nadzora</t>
  </si>
  <si>
    <t>Ponudnik poda ceno za tekoče ali periodično vzdrževanje novo vgrajene opreme skladno z zahtevami tehnične regulative in navodili proizvajalca. Vključiti mora vsa potrebna dela in potrebni material (preizkusi, meritve, čiščenje, izdelava poročil, žarnice, olje, varovalke, baterije, itd.). Cena je za obdobje 5 let po prevzemu objekta s strani naročnika. Naročnik bo plačal izvedbo vzdrževalnih del za tekoče leto na podlagi s strani naročnika potrjenaga zapisnika o izvršenih vzdrževalnih delih za tekoče leto.</t>
  </si>
  <si>
    <t>Vzdrževanje DEA naprave</t>
  </si>
  <si>
    <t>Vzdrževanje električnih inštalacij (splošna in zasilna razsvetljava, moč, ozemljitve, strelovodi, itd.)</t>
  </si>
  <si>
    <t>MERITVE SN DOVOD IN DEA VIRTUALNA ELEKTRARNA</t>
  </si>
  <si>
    <t>Komunikacijski pretvornik RS485 DLMS v Modbus TCP/IP s programsko opremo (Kalkitech SYNC2000), minimalno 2 vhoda</t>
  </si>
  <si>
    <t>Umerjanje, plombiranje, žigosanje merilne garniture ter nastavljanje komunikacijskega pretvornika Kalkitech</t>
  </si>
  <si>
    <t>Števec Landis&amp;Gyr ZMD410 CT44.0457 S3, 3x58/100V z DLMS protokolom za minimalno dve neodvisni liniji</t>
  </si>
  <si>
    <t>Števec Landis&amp;Gyr ZMD410 CT44.0457 S3, 3x230/400V z DLMS protokolom za minimalno dve neodvisni liniji</t>
  </si>
  <si>
    <r>
      <t xml:space="preserve">Namestitev dodatne programske opreme v krmilnik, ki omogoča minimalno vsaj naslednje funkcionalnosti:
- sprejem daljinskega signala za aktivacijo (digitalni signal iz druge nadzorne naprave - Elektro Ljubljana, ali komunikacijski signal preko Modbus TCP),
- avtomatske prenastavitve delovne in jalove izhodne moči za trajno paralelno delovanje z mrežo enega ali obeh agregatov,
- dvodimenzijska regulacija jalove moči generatorjev glede na napetostne razmere omrežja po zahtevah SODO - Pravilnik o vključevanju malih elektrarn v elektroenergetsko omrežje
</t>
    </r>
    <r>
      <rPr>
        <sz val="10"/>
        <color rgb="FFFF0000"/>
        <rFont val="Arial"/>
        <family val="2"/>
        <charset val="238"/>
      </rPr>
      <t>- tokovni instrumentni transformatorji 600/5A cl.0,5 skladni s SONDO za potrebe obračunskih meritev virtualne elektrarne (plombirano in umerjeno).
- omarica števčnih meritev z pripadajočo opremo za potrebe virtualne elektrarne je zajeta v poglavju 6.4 Meritve.</t>
    </r>
    <r>
      <rPr>
        <sz val="10"/>
        <rFont val="Arial"/>
        <family val="2"/>
        <charset val="238"/>
      </rPr>
      <t xml:space="preserve">
</t>
    </r>
  </si>
  <si>
    <r>
      <t xml:space="preserve">Stikalo izvlečljive izvedbe In=1600A z motornim pogonom 230V AC, Icu 55kA, ključavnico za zaklepanje obeh položajev, ločenimi dodanimi tipkami za vklop in izklop, vklopnimi in izklopnimi tuljavami 230V AC, podnapetostno  U&lt; tuljavo 230V AC,  pomožnimi kontakti vključen (4x), izključen (4x), navit (1x), izvlečen (1x), </t>
    </r>
    <r>
      <rPr>
        <sz val="10"/>
        <color rgb="FFFF0000"/>
        <rFont val="Arial"/>
        <family val="2"/>
        <charset val="238"/>
      </rPr>
      <t>pripravljen za vklop (1x)</t>
    </r>
    <r>
      <rPr>
        <sz val="10"/>
        <rFont val="Arial"/>
        <family val="2"/>
        <charset val="238"/>
      </rPr>
      <t>, digitalno zaščito I&gt; 0,4 do 1 In, I&gt;&gt; 0,6 do 10 In ter integriranimi tokovniki. 
Ostala oprema polja:
• merilni prikazovalnik (U, I, P, S, Q, f, kWh, THD, cos fi)
• komunikacijski modul in koncentrator
• tri polni zaščitni avtomati Ik&gt;55kA s pomožnimi kontakti signalizacije stanja
• tipki vklop / izklop (črna / rdeča)
• prenapetostna zaščita (odvodniki)
• komunikacija modbus TCP/IP
• stikalo primerno za sinhronizacijo
• napisna ploščica
• drobni spojni in vezni material, komplet z izdelavo stikalnega bloka, montaža in priključitev</t>
    </r>
  </si>
  <si>
    <r>
      <t xml:space="preserve">Stikalo izvlečljive izvedbe In=1600A z motornim pogonom 230V AC, Icu 55kA, ključavnico za zaklepanje obeh položajev, ločenimi dodanimi tipkami za vklop in izklop, vklopnimi in izklopnimi tuljavami 230V AC, podnapetostno  U&lt; tuljavo 230V AC, pomožnimi kontakti vključen (4x), izključen (4x), navit (1x), izvlečen (1x), </t>
    </r>
    <r>
      <rPr>
        <sz val="10"/>
        <color rgb="FFFF0000"/>
        <rFont val="Arial"/>
        <family val="2"/>
        <charset val="238"/>
      </rPr>
      <t>pripravljen za vklop (1x)</t>
    </r>
    <r>
      <rPr>
        <sz val="10"/>
        <color theme="1"/>
        <rFont val="Arial"/>
        <family val="2"/>
        <charset val="238"/>
      </rPr>
      <t>, digitalno zaščito I&gt; 0,4 do 1 In, I&gt;&gt; 0,6 do 10 In ter integriranimi tokovniki. 
Ostala oprema polja:
• merilni prikazovalnik (U, I, P, S, Q, f, kWh, THD, cos fi)
• komunikacijski modul in koncentrator
• tri polni zaščitni avtomati Ik&gt;55kA s pomožnimi kontakti signalizacije stanja
• tipki vklop / izklop (črna / rdeča)
• komunikacija modbus TCP/IP
• stikalo primerno za sinhronizacijo
• napisna ploščica
• drobni spojni in vezni material, komplet z izdelavo stikalnega bloka, montaža in priključitev</t>
    </r>
  </si>
  <si>
    <r>
      <t xml:space="preserve">Stikalo izvlečljive izvedbe In=630A z motornim pogonom 230V AC, Icu 55kA, ključavnico za zaklepanje obeh položajev, ločenimi dodanimi tipkami za vklop in izklop, vklopnimi in izklopnimi tuljavami 230V AC, podnapetostno  U&lt; tuljavo 230V AC,  pomožnimi kontakti vključen (4x), izključen (4x), navit (1x), izvlečen (1x), </t>
    </r>
    <r>
      <rPr>
        <sz val="10"/>
        <color rgb="FFFF0000"/>
        <rFont val="Arial"/>
        <family val="2"/>
        <charset val="238"/>
      </rPr>
      <t>pripravljen za vklop (1x)</t>
    </r>
    <r>
      <rPr>
        <sz val="10"/>
        <color theme="1"/>
        <rFont val="Arial"/>
        <family val="2"/>
        <charset val="238"/>
      </rPr>
      <t>, digitalno zaščito I&gt; 0,4 do 1 In, I&gt;&gt; 0,6 do 10 In ter integriranimi tokovniki. 
Ostala oprema polja:
• merilni prikazovalnik (U, I, P, S, Q, f, kWh, THD, cos fi)
• komunikacijski modul in koncentrator
• tri polni zaščitni avtomati Ik&gt;55kA s pomožnimi kontakti signalizacije stanja
• tipki vklop / izklop (črna / rdeča)
• komunikacija modbus TCP/IP
• stikalo primerno za sinhronizacijo
• napisna ploščica
• drobni spojni in vezni material, komplet z izdelavo stikalnega bloka, montaža in priključitev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</si>
</sst>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0_ ;[Red]\-#,##0.00\ "/>
  </numFmts>
  <fonts count="28" x14ac:knownFonts="1">
    <font>
      <sz val="10"/>
      <name val="Arial"/>
      <charset val="238"/>
    </font>
    <font>
      <sz val="8"/>
      <name val="Arial"/>
      <family val="2"/>
      <charset val="238"/>
    </font>
    <font>
      <sz val="10"/>
      <name val="Courier"/>
      <family val="1"/>
      <charset val="238"/>
    </font>
    <font>
      <sz val="10"/>
      <name val="MS Sans Serif"/>
      <family val="2"/>
      <charset val="238"/>
    </font>
    <font>
      <sz val="10"/>
      <name val="Arial"/>
      <family val="2"/>
      <charset val="238"/>
    </font>
    <font>
      <b/>
      <sz val="10"/>
      <name val="Arial"/>
      <family val="2"/>
      <charset val="238"/>
    </font>
    <font>
      <b/>
      <sz val="10"/>
      <color rgb="FF00B050"/>
      <name val="Arial"/>
      <family val="2"/>
      <charset val="238"/>
    </font>
    <font>
      <sz val="10"/>
      <color rgb="FF00B050"/>
      <name val="Arial"/>
      <family val="2"/>
      <charset val="238"/>
    </font>
    <font>
      <b/>
      <sz val="10"/>
      <color rgb="FFFF0000"/>
      <name val="Arial"/>
      <family val="2"/>
      <charset val="238"/>
    </font>
    <font>
      <sz val="10"/>
      <color rgb="FFFF0000"/>
      <name val="Arial"/>
      <family val="2"/>
      <charset val="238"/>
    </font>
    <font>
      <sz val="10"/>
      <color theme="1"/>
      <name val="Arial"/>
      <family val="2"/>
      <charset val="238"/>
    </font>
    <font>
      <b/>
      <sz val="10"/>
      <color theme="1"/>
      <name val="Arial"/>
      <family val="2"/>
      <charset val="238"/>
    </font>
    <font>
      <b/>
      <sz val="24"/>
      <name val="Arial"/>
      <family val="2"/>
      <charset val="238"/>
    </font>
    <font>
      <sz val="14"/>
      <name val="Arial"/>
      <family val="2"/>
      <charset val="238"/>
    </font>
    <font>
      <b/>
      <sz val="14"/>
      <name val="Arial"/>
      <family val="2"/>
      <charset val="238"/>
    </font>
    <font>
      <b/>
      <sz val="12"/>
      <name val="Arial"/>
      <family val="2"/>
      <charset val="238"/>
    </font>
    <font>
      <b/>
      <sz val="16"/>
      <color theme="1"/>
      <name val="Arial"/>
      <family val="2"/>
      <charset val="238"/>
    </font>
    <font>
      <b/>
      <sz val="14"/>
      <color theme="1"/>
      <name val="Arial"/>
      <family val="2"/>
      <charset val="238"/>
    </font>
    <font>
      <b/>
      <sz val="9"/>
      <color theme="1"/>
      <name val="Arial"/>
      <family val="2"/>
      <charset val="238"/>
    </font>
    <font>
      <b/>
      <vertAlign val="superscript"/>
      <sz val="9"/>
      <color theme="1"/>
      <name val="Arial"/>
      <family val="2"/>
      <charset val="238"/>
    </font>
    <font>
      <sz val="14"/>
      <color theme="1"/>
      <name val="Arial"/>
      <family val="2"/>
      <charset val="238"/>
    </font>
    <font>
      <sz val="9"/>
      <color theme="1"/>
      <name val="Arial"/>
      <family val="2"/>
      <charset val="238"/>
    </font>
    <font>
      <b/>
      <sz val="16"/>
      <name val="Arial"/>
      <family val="2"/>
      <charset val="238"/>
    </font>
    <font>
      <b/>
      <sz val="9"/>
      <name val="Arial"/>
      <family val="2"/>
      <charset val="238"/>
    </font>
    <font>
      <b/>
      <vertAlign val="superscript"/>
      <sz val="9"/>
      <name val="Arial"/>
      <family val="2"/>
      <charset val="238"/>
    </font>
    <font>
      <vertAlign val="subscript"/>
      <sz val="10"/>
      <name val="Arial"/>
      <family val="2"/>
      <charset val="238"/>
    </font>
    <font>
      <sz val="9"/>
      <name val="Arial"/>
      <family val="2"/>
      <charset val="238"/>
    </font>
    <font>
      <vertAlign val="superscript"/>
      <sz val="10"/>
      <name val="Arial"/>
      <family val="2"/>
      <charset val="23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46">
    <border>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xf numFmtId="0" fontId="2" fillId="0" borderId="0"/>
    <xf numFmtId="0" fontId="3" fillId="0" borderId="0"/>
    <xf numFmtId="0" fontId="4" fillId="0" borderId="0"/>
    <xf numFmtId="0" fontId="4" fillId="0" borderId="0"/>
  </cellStyleXfs>
  <cellXfs count="310">
    <xf numFmtId="0" fontId="0" fillId="0" borderId="0" xfId="0"/>
    <xf numFmtId="0" fontId="4" fillId="0" borderId="11" xfId="0" applyFont="1" applyFill="1" applyBorder="1" applyAlignment="1">
      <alignment horizontal="justify" vertical="top" wrapText="1"/>
    </xf>
    <xf numFmtId="0" fontId="4" fillId="0" borderId="11" xfId="0" applyFont="1" applyFill="1" applyBorder="1" applyAlignment="1">
      <alignment horizontal="justify" vertical="top"/>
    </xf>
    <xf numFmtId="0" fontId="5" fillId="0" borderId="11" xfId="0" applyFont="1" applyFill="1" applyBorder="1" applyAlignment="1">
      <alignment horizontal="justify" vertical="top" wrapText="1"/>
    </xf>
    <xf numFmtId="0" fontId="4" fillId="0" borderId="11" xfId="0" quotePrefix="1" applyFont="1" applyFill="1" applyBorder="1" applyAlignment="1">
      <alignment horizontal="justify" vertical="top" wrapText="1"/>
    </xf>
    <xf numFmtId="0" fontId="4" fillId="0" borderId="11" xfId="0" quotePrefix="1" applyFont="1" applyFill="1" applyBorder="1" applyAlignment="1">
      <alignment horizontal="justify" vertical="top"/>
    </xf>
    <xf numFmtId="0" fontId="6" fillId="0" borderId="13" xfId="0" applyFont="1" applyFill="1" applyBorder="1" applyAlignment="1">
      <alignment vertical="top" wrapText="1"/>
    </xf>
    <xf numFmtId="49" fontId="6" fillId="0" borderId="0" xfId="0" applyNumberFormat="1" applyFont="1" applyFill="1" applyBorder="1" applyAlignment="1">
      <alignment horizontal="left" vertical="top" wrapText="1"/>
    </xf>
    <xf numFmtId="0" fontId="7" fillId="0" borderId="0" xfId="0" applyFont="1" applyFill="1" applyBorder="1" applyAlignment="1">
      <alignment horizontal="center" wrapText="1"/>
    </xf>
    <xf numFmtId="4" fontId="6" fillId="0" borderId="9" xfId="0" applyNumberFormat="1" applyFont="1" applyFill="1" applyBorder="1" applyAlignment="1">
      <alignment horizontal="right" wrapText="1"/>
    </xf>
    <xf numFmtId="4" fontId="7" fillId="0" borderId="14" xfId="0" applyNumberFormat="1" applyFont="1" applyBorder="1" applyAlignment="1">
      <alignment horizontal="right" wrapText="1" indent="1"/>
    </xf>
    <xf numFmtId="0" fontId="6" fillId="0" borderId="0" xfId="0" applyFont="1" applyFill="1" applyBorder="1" applyAlignment="1">
      <alignment horizontal="center" wrapText="1"/>
    </xf>
    <xf numFmtId="2" fontId="6" fillId="0" borderId="11" xfId="0" applyNumberFormat="1" applyFont="1" applyFill="1" applyBorder="1" applyAlignment="1">
      <alignment horizontal="right" wrapText="1"/>
    </xf>
    <xf numFmtId="4" fontId="6" fillId="0" borderId="14" xfId="0" applyNumberFormat="1" applyFont="1" applyFill="1" applyBorder="1" applyAlignment="1">
      <alignment horizontal="right" wrapText="1"/>
    </xf>
    <xf numFmtId="49" fontId="7" fillId="0" borderId="0" xfId="0" applyNumberFormat="1" applyFont="1" applyFill="1" applyBorder="1" applyAlignment="1">
      <alignment horizontal="left" vertical="top" wrapText="1"/>
    </xf>
    <xf numFmtId="4" fontId="7" fillId="0" borderId="11" xfId="0" applyNumberFormat="1" applyFont="1" applyBorder="1" applyAlignment="1">
      <alignment horizontal="right" wrapText="1"/>
    </xf>
    <xf numFmtId="4" fontId="7" fillId="0" borderId="14" xfId="0" applyNumberFormat="1" applyFont="1" applyBorder="1" applyAlignment="1">
      <alignment horizontal="right" wrapText="1"/>
    </xf>
    <xf numFmtId="0" fontId="7" fillId="0" borderId="13" xfId="0" applyFont="1" applyFill="1" applyBorder="1" applyAlignment="1">
      <alignment wrapText="1"/>
    </xf>
    <xf numFmtId="49" fontId="7" fillId="0" borderId="0" xfId="0" applyNumberFormat="1" applyFont="1" applyFill="1" applyBorder="1" applyAlignment="1">
      <alignment horizontal="center" vertical="top" wrapText="1"/>
    </xf>
    <xf numFmtId="4" fontId="7" fillId="0" borderId="9" xfId="0" applyNumberFormat="1" applyFont="1" applyFill="1" applyBorder="1" applyAlignment="1">
      <alignment horizontal="right" wrapText="1"/>
    </xf>
    <xf numFmtId="0" fontId="7" fillId="0" borderId="0" xfId="0" applyFont="1" applyBorder="1" applyAlignment="1">
      <alignment horizontal="center" wrapText="1"/>
    </xf>
    <xf numFmtId="0" fontId="5" fillId="0" borderId="13" xfId="0" applyFont="1" applyFill="1" applyBorder="1" applyAlignment="1">
      <alignment vertical="top" wrapText="1"/>
    </xf>
    <xf numFmtId="49" fontId="5" fillId="0" borderId="0" xfId="0" applyNumberFormat="1" applyFont="1" applyFill="1" applyBorder="1" applyAlignment="1">
      <alignment horizontal="left" vertical="top" wrapText="1"/>
    </xf>
    <xf numFmtId="0" fontId="4" fillId="0" borderId="0" xfId="0" applyFont="1" applyFill="1" applyBorder="1" applyAlignment="1">
      <alignment horizontal="center" wrapText="1"/>
    </xf>
    <xf numFmtId="4" fontId="4" fillId="0" borderId="11" xfId="0" applyNumberFormat="1" applyFont="1" applyBorder="1" applyAlignment="1">
      <alignment horizontal="right" wrapText="1" indent="1"/>
    </xf>
    <xf numFmtId="4" fontId="4" fillId="0" borderId="14" xfId="0" applyNumberFormat="1" applyFont="1" applyBorder="1" applyAlignment="1">
      <alignment horizontal="right" wrapText="1" indent="1"/>
    </xf>
    <xf numFmtId="49" fontId="4" fillId="0" borderId="0" xfId="0" applyNumberFormat="1" applyFont="1" applyFill="1" applyBorder="1" applyAlignment="1">
      <alignment horizontal="center" vertical="top" wrapText="1"/>
    </xf>
    <xf numFmtId="49" fontId="4" fillId="0" borderId="0" xfId="0" applyNumberFormat="1" applyFont="1" applyFill="1" applyBorder="1" applyAlignment="1">
      <alignment horizontal="left" vertical="top" wrapText="1"/>
    </xf>
    <xf numFmtId="0" fontId="5" fillId="0" borderId="11" xfId="0" quotePrefix="1" applyFont="1" applyFill="1" applyBorder="1" applyAlignment="1">
      <alignment horizontal="justify" vertical="top"/>
    </xf>
    <xf numFmtId="4" fontId="4" fillId="0" borderId="9" xfId="0" applyNumberFormat="1" applyFont="1" applyFill="1" applyBorder="1" applyAlignment="1">
      <alignment horizontal="right" wrapText="1"/>
    </xf>
    <xf numFmtId="8" fontId="9" fillId="0" borderId="9" xfId="0" applyNumberFormat="1" applyFont="1" applyFill="1" applyBorder="1" applyAlignment="1">
      <alignment horizontal="right" wrapText="1"/>
    </xf>
    <xf numFmtId="164" fontId="8" fillId="0" borderId="14" xfId="0" applyNumberFormat="1" applyFont="1" applyBorder="1" applyAlignment="1">
      <alignment horizontal="right" wrapText="1" indent="1"/>
    </xf>
    <xf numFmtId="4" fontId="9" fillId="0" borderId="11" xfId="0" applyNumberFormat="1" applyFont="1" applyBorder="1" applyAlignment="1">
      <alignment horizontal="right" wrapText="1" indent="1"/>
    </xf>
    <xf numFmtId="49" fontId="4" fillId="0" borderId="0" xfId="0" applyNumberFormat="1"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wrapText="1"/>
    </xf>
    <xf numFmtId="3" fontId="4" fillId="0" borderId="0" xfId="0" applyNumberFormat="1" applyFont="1" applyBorder="1" applyAlignment="1">
      <alignment horizontal="center" wrapText="1"/>
    </xf>
    <xf numFmtId="4" fontId="4" fillId="0" borderId="0" xfId="0" applyNumberFormat="1" applyFont="1" applyBorder="1" applyAlignment="1">
      <alignment horizontal="right" wrapText="1" indent="1"/>
    </xf>
    <xf numFmtId="0" fontId="4" fillId="0" borderId="0" xfId="0" applyFont="1" applyAlignment="1">
      <alignment wrapText="1"/>
    </xf>
    <xf numFmtId="49" fontId="4" fillId="0" borderId="1" xfId="0" applyNumberFormat="1"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horizontal="center" wrapText="1"/>
    </xf>
    <xf numFmtId="3" fontId="4" fillId="0" borderId="1" xfId="0" applyNumberFormat="1" applyFont="1" applyBorder="1" applyAlignment="1">
      <alignment horizontal="center" wrapText="1"/>
    </xf>
    <xf numFmtId="4" fontId="4" fillId="0" borderId="1" xfId="0" applyNumberFormat="1" applyFont="1" applyBorder="1" applyAlignment="1">
      <alignment horizontal="right" wrapText="1" indent="1"/>
    </xf>
    <xf numFmtId="49" fontId="13" fillId="0" borderId="2" xfId="0" applyNumberFormat="1" applyFont="1" applyBorder="1" applyAlignment="1">
      <alignment horizontal="center" vertical="center" wrapText="1"/>
    </xf>
    <xf numFmtId="0" fontId="13" fillId="0" borderId="3" xfId="0" applyFont="1" applyBorder="1" applyAlignment="1">
      <alignment horizontal="center" vertical="center" wrapText="1"/>
    </xf>
    <xf numFmtId="49" fontId="13" fillId="0" borderId="4"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3" fillId="0" borderId="37"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1" xfId="0" applyFont="1" applyBorder="1" applyAlignment="1">
      <alignment horizontal="left" vertical="center" wrapText="1" indent="1"/>
    </xf>
    <xf numFmtId="0" fontId="14" fillId="0" borderId="23" xfId="0" applyFont="1" applyBorder="1" applyAlignment="1">
      <alignment horizontal="left" vertical="center" wrapText="1" indent="1"/>
    </xf>
    <xf numFmtId="0" fontId="15" fillId="0" borderId="0" xfId="0" applyFont="1" applyAlignment="1">
      <alignment wrapText="1"/>
    </xf>
    <xf numFmtId="0" fontId="10" fillId="0" borderId="0" xfId="0" applyFont="1" applyFill="1" applyAlignment="1">
      <alignment wrapText="1"/>
    </xf>
    <xf numFmtId="49" fontId="10" fillId="0" borderId="0" xfId="0" applyNumberFormat="1" applyFont="1" applyFill="1" applyBorder="1" applyAlignment="1">
      <alignment horizontal="center" wrapText="1"/>
    </xf>
    <xf numFmtId="0" fontId="10" fillId="0" borderId="0" xfId="0" applyFont="1" applyFill="1" applyBorder="1" applyAlignment="1">
      <alignment wrapText="1"/>
    </xf>
    <xf numFmtId="0" fontId="10" fillId="0" borderId="0" xfId="0" applyFont="1" applyFill="1" applyBorder="1" applyAlignment="1">
      <alignment horizontal="center" wrapText="1"/>
    </xf>
    <xf numFmtId="4" fontId="10" fillId="0" borderId="0" xfId="0" applyNumberFormat="1" applyFont="1" applyFill="1" applyBorder="1" applyAlignment="1">
      <alignment horizontal="right" wrapText="1" indent="1"/>
    </xf>
    <xf numFmtId="4" fontId="10" fillId="0" borderId="0" xfId="0" applyNumberFormat="1" applyFont="1" applyFill="1" applyBorder="1" applyAlignment="1">
      <alignment horizontal="right" wrapText="1"/>
    </xf>
    <xf numFmtId="0" fontId="10" fillId="0" borderId="0" xfId="0" applyFont="1" applyFill="1" applyAlignment="1">
      <alignment vertical="top" wrapText="1"/>
    </xf>
    <xf numFmtId="0" fontId="10" fillId="0" borderId="6" xfId="0" applyFont="1" applyFill="1" applyBorder="1" applyAlignment="1">
      <alignment wrapText="1"/>
    </xf>
    <xf numFmtId="49" fontId="10" fillId="0" borderId="1" xfId="0" applyNumberFormat="1" applyFont="1" applyFill="1" applyBorder="1" applyAlignment="1">
      <alignment horizontal="center" wrapText="1"/>
    </xf>
    <xf numFmtId="0" fontId="10" fillId="0" borderId="1" xfId="0" applyFont="1" applyFill="1" applyBorder="1" applyAlignment="1">
      <alignment wrapText="1"/>
    </xf>
    <xf numFmtId="0" fontId="10" fillId="0" borderId="1" xfId="0" applyFont="1" applyFill="1" applyBorder="1" applyAlignment="1">
      <alignment horizontal="center" wrapText="1"/>
    </xf>
    <xf numFmtId="4" fontId="10" fillId="0" borderId="1" xfId="0" applyNumberFormat="1" applyFont="1" applyFill="1" applyBorder="1" applyAlignment="1">
      <alignment horizontal="right" wrapText="1" indent="1"/>
    </xf>
    <xf numFmtId="4" fontId="10" fillId="0" borderId="1" xfId="0" applyNumberFormat="1" applyFont="1" applyFill="1" applyBorder="1" applyAlignment="1">
      <alignment horizontal="right" wrapText="1"/>
    </xf>
    <xf numFmtId="49" fontId="16" fillId="0" borderId="0" xfId="0" applyNumberFormat="1" applyFont="1" applyFill="1" applyBorder="1" applyAlignment="1">
      <alignment horizontal="left" wrapText="1"/>
    </xf>
    <xf numFmtId="0" fontId="16" fillId="0" borderId="0" xfId="0" applyFont="1" applyFill="1" applyBorder="1" applyAlignment="1">
      <alignment wrapText="1"/>
    </xf>
    <xf numFmtId="49" fontId="17" fillId="0" borderId="0" xfId="0" applyNumberFormat="1" applyFont="1" applyBorder="1" applyAlignment="1">
      <alignment horizontal="left" wrapText="1"/>
    </xf>
    <xf numFmtId="49" fontId="17" fillId="0" borderId="7" xfId="0" applyNumberFormat="1" applyFont="1" applyBorder="1" applyAlignment="1">
      <alignment horizontal="left" wrapText="1"/>
    </xf>
    <xf numFmtId="0" fontId="17" fillId="0" borderId="7" xfId="0" applyFont="1" applyBorder="1" applyAlignment="1">
      <alignment wrapText="1"/>
    </xf>
    <xf numFmtId="0" fontId="10" fillId="0" borderId="0" xfId="0" applyFont="1" applyFill="1" applyAlignment="1">
      <alignment horizontal="center" vertical="top" wrapText="1"/>
    </xf>
    <xf numFmtId="0" fontId="10" fillId="0" borderId="0" xfId="0" applyFont="1" applyFill="1" applyAlignment="1">
      <alignment horizontal="center" wrapText="1"/>
    </xf>
    <xf numFmtId="0" fontId="10" fillId="0" borderId="8" xfId="0" applyFont="1" applyFill="1" applyBorder="1" applyAlignment="1">
      <alignment wrapText="1"/>
    </xf>
    <xf numFmtId="49" fontId="10" fillId="0" borderId="9" xfId="0" applyNumberFormat="1" applyFont="1" applyFill="1" applyBorder="1" applyAlignment="1">
      <alignment horizontal="center" vertical="top" wrapText="1"/>
    </xf>
    <xf numFmtId="0" fontId="10" fillId="0" borderId="10" xfId="0" applyFont="1" applyFill="1" applyBorder="1" applyAlignment="1">
      <alignment vertical="top" wrapText="1"/>
    </xf>
    <xf numFmtId="0" fontId="10" fillId="0" borderId="11" xfId="0" applyFont="1" applyFill="1" applyBorder="1" applyAlignment="1">
      <alignment horizontal="center" wrapText="1"/>
    </xf>
    <xf numFmtId="2" fontId="10" fillId="0" borderId="10" xfId="0" applyNumberFormat="1" applyFont="1" applyFill="1" applyBorder="1" applyAlignment="1">
      <alignment horizontal="right" wrapText="1" indent="1"/>
    </xf>
    <xf numFmtId="4" fontId="10" fillId="0" borderId="10" xfId="0" applyNumberFormat="1" applyFont="1" applyFill="1" applyBorder="1" applyAlignment="1">
      <alignment horizontal="right" wrapText="1"/>
    </xf>
    <xf numFmtId="4" fontId="10" fillId="0" borderId="12" xfId="0" applyNumberFormat="1" applyFont="1" applyFill="1" applyBorder="1" applyAlignment="1">
      <alignment horizontal="right" wrapText="1"/>
    </xf>
    <xf numFmtId="0" fontId="20" fillId="0" borderId="0" xfId="0" applyFont="1" applyFill="1" applyAlignment="1">
      <alignment vertical="top" wrapText="1"/>
    </xf>
    <xf numFmtId="0" fontId="11" fillId="0" borderId="13" xfId="0" applyFont="1" applyFill="1" applyBorder="1" applyAlignment="1">
      <alignment vertical="top" wrapText="1"/>
    </xf>
    <xf numFmtId="49" fontId="11" fillId="0" borderId="0" xfId="0" applyNumberFormat="1" applyFont="1" applyFill="1" applyBorder="1" applyAlignment="1">
      <alignment horizontal="left" vertical="top" wrapText="1"/>
    </xf>
    <xf numFmtId="0" fontId="11" fillId="0" borderId="11" xfId="0" applyFont="1" applyFill="1" applyBorder="1" applyAlignment="1">
      <alignment vertical="top" wrapText="1"/>
    </xf>
    <xf numFmtId="0" fontId="11" fillId="0" borderId="0" xfId="0" applyFont="1" applyFill="1" applyBorder="1" applyAlignment="1">
      <alignment horizontal="center" wrapText="1"/>
    </xf>
    <xf numFmtId="2" fontId="11" fillId="0" borderId="11" xfId="0" applyNumberFormat="1" applyFont="1" applyFill="1" applyBorder="1" applyAlignment="1">
      <alignment horizontal="right" wrapText="1" indent="1"/>
    </xf>
    <xf numFmtId="4" fontId="11" fillId="0" borderId="9" xfId="0" applyNumberFormat="1" applyFont="1" applyFill="1" applyBorder="1" applyAlignment="1">
      <alignment horizontal="right" wrapText="1"/>
    </xf>
    <xf numFmtId="4" fontId="11" fillId="0" borderId="14" xfId="0" applyNumberFormat="1" applyFont="1" applyFill="1" applyBorder="1" applyAlignment="1">
      <alignment horizontal="right" wrapText="1"/>
    </xf>
    <xf numFmtId="0" fontId="10" fillId="0" borderId="13" xfId="0" applyFont="1" applyFill="1" applyBorder="1" applyAlignment="1">
      <alignment vertical="top" wrapText="1"/>
    </xf>
    <xf numFmtId="49" fontId="10" fillId="0" borderId="0" xfId="0" applyNumberFormat="1" applyFont="1" applyFill="1" applyBorder="1" applyAlignment="1">
      <alignment horizontal="left" vertical="top" wrapText="1"/>
    </xf>
    <xf numFmtId="0" fontId="10" fillId="0" borderId="11" xfId="0" applyFont="1" applyFill="1" applyBorder="1" applyAlignment="1">
      <alignment vertical="top" wrapText="1"/>
    </xf>
    <xf numFmtId="2" fontId="10" fillId="0" borderId="11" xfId="0" applyNumberFormat="1" applyFont="1" applyFill="1" applyBorder="1" applyAlignment="1">
      <alignment horizontal="right" wrapText="1" indent="1"/>
    </xf>
    <xf numFmtId="4" fontId="10" fillId="0" borderId="9" xfId="0" applyNumberFormat="1" applyFont="1" applyFill="1" applyBorder="1" applyAlignment="1">
      <alignment horizontal="right" wrapText="1"/>
    </xf>
    <xf numFmtId="4" fontId="10" fillId="0" borderId="14" xfId="0" applyNumberFormat="1" applyFont="1" applyFill="1" applyBorder="1" applyAlignment="1">
      <alignment horizontal="right" wrapText="1"/>
    </xf>
    <xf numFmtId="4" fontId="10" fillId="0" borderId="14" xfId="0" applyNumberFormat="1" applyFont="1" applyBorder="1" applyAlignment="1">
      <alignment horizontal="right" wrapText="1" indent="1"/>
    </xf>
    <xf numFmtId="2" fontId="10" fillId="0" borderId="11" xfId="0" applyNumberFormat="1" applyFont="1" applyFill="1" applyBorder="1" applyAlignment="1">
      <alignment horizontal="right" wrapText="1"/>
    </xf>
    <xf numFmtId="4" fontId="10" fillId="0" borderId="14" xfId="0" applyNumberFormat="1" applyFont="1" applyBorder="1" applyAlignment="1">
      <alignment horizontal="right" wrapText="1"/>
    </xf>
    <xf numFmtId="4" fontId="17" fillId="3" borderId="15" xfId="0" applyNumberFormat="1" applyFont="1" applyFill="1" applyBorder="1" applyAlignment="1">
      <alignment horizontal="right" wrapText="1" indent="1"/>
    </xf>
    <xf numFmtId="0" fontId="21" fillId="0" borderId="11" xfId="2" applyNumberFormat="1" applyFont="1" applyBorder="1" applyAlignment="1">
      <alignment horizontal="left" vertical="top" wrapText="1"/>
    </xf>
    <xf numFmtId="0" fontId="10" fillId="0" borderId="11" xfId="0" applyFont="1" applyBorder="1" applyAlignment="1">
      <alignment horizontal="justify" vertical="top" wrapText="1"/>
    </xf>
    <xf numFmtId="0" fontId="10" fillId="0" borderId="11" xfId="2" applyNumberFormat="1" applyFont="1" applyBorder="1" applyAlignment="1">
      <alignment horizontal="left" vertical="top" wrapText="1"/>
    </xf>
    <xf numFmtId="0" fontId="10" fillId="0" borderId="11" xfId="2" quotePrefix="1" applyNumberFormat="1" applyFont="1" applyBorder="1" applyAlignment="1">
      <alignment horizontal="left" vertical="top" wrapText="1" indent="2"/>
    </xf>
    <xf numFmtId="0" fontId="10" fillId="0" borderId="11" xfId="0" quotePrefix="1" applyFont="1" applyFill="1" applyBorder="1" applyAlignment="1">
      <alignment horizontal="left" vertical="top" wrapText="1" indent="2"/>
    </xf>
    <xf numFmtId="16" fontId="11" fillId="0" borderId="13" xfId="0" applyNumberFormat="1" applyFont="1" applyBorder="1" applyAlignment="1">
      <alignment horizontal="right" vertical="top" wrapText="1"/>
    </xf>
    <xf numFmtId="0" fontId="10" fillId="0" borderId="11" xfId="0" applyFont="1" applyBorder="1" applyAlignment="1">
      <alignment horizontal="left" vertical="top" wrapText="1"/>
    </xf>
    <xf numFmtId="0" fontId="10" fillId="0" borderId="0" xfId="0" applyFont="1" applyBorder="1" applyAlignment="1">
      <alignment horizontal="center" wrapText="1"/>
    </xf>
    <xf numFmtId="2" fontId="10" fillId="0" borderId="11" xfId="0" applyNumberFormat="1" applyFont="1" applyBorder="1" applyAlignment="1">
      <alignment horizontal="right" wrapText="1" indent="1"/>
    </xf>
    <xf numFmtId="4" fontId="10" fillId="0" borderId="9" xfId="0" applyNumberFormat="1" applyFont="1" applyBorder="1" applyAlignment="1" applyProtection="1">
      <alignment horizontal="right" wrapText="1" indent="1"/>
      <protection locked="0"/>
    </xf>
    <xf numFmtId="2" fontId="10" fillId="0" borderId="0" xfId="0" applyNumberFormat="1" applyFont="1" applyBorder="1" applyAlignment="1">
      <alignment horizontal="right" wrapText="1" indent="1"/>
    </xf>
    <xf numFmtId="4" fontId="10" fillId="0" borderId="31" xfId="0" applyNumberFormat="1" applyFont="1" applyBorder="1" applyAlignment="1" applyProtection="1">
      <alignment horizontal="right" wrapText="1" indent="1"/>
    </xf>
    <xf numFmtId="4" fontId="10" fillId="0" borderId="0" xfId="0" applyNumberFormat="1" applyFont="1" applyBorder="1" applyAlignment="1">
      <alignment horizontal="right" wrapText="1" indent="1"/>
    </xf>
    <xf numFmtId="49" fontId="10" fillId="0" borderId="0" xfId="0" applyNumberFormat="1" applyFont="1" applyFill="1" applyBorder="1" applyAlignment="1">
      <alignment horizontal="center" vertical="top" wrapText="1"/>
    </xf>
    <xf numFmtId="4" fontId="10" fillId="0" borderId="9" xfId="0" applyNumberFormat="1" applyFont="1" applyBorder="1" applyAlignment="1">
      <alignment horizontal="right" wrapText="1" indent="1"/>
    </xf>
    <xf numFmtId="0" fontId="10" fillId="0" borderId="11" xfId="0" applyFont="1" applyBorder="1" applyAlignment="1">
      <alignment horizontal="justify" vertical="top"/>
    </xf>
    <xf numFmtId="0" fontId="11" fillId="0" borderId="11" xfId="0" applyFont="1" applyFill="1" applyBorder="1" applyAlignment="1">
      <alignment vertical="top"/>
    </xf>
    <xf numFmtId="0" fontId="17" fillId="0" borderId="13" xfId="0" applyFont="1" applyFill="1" applyBorder="1" applyAlignment="1">
      <alignment horizontal="right" wrapText="1" indent="2"/>
    </xf>
    <xf numFmtId="0" fontId="17" fillId="0" borderId="0" xfId="0" applyFont="1" applyFill="1" applyBorder="1" applyAlignment="1">
      <alignment horizontal="right" wrapText="1" indent="2"/>
    </xf>
    <xf numFmtId="0" fontId="17" fillId="0" borderId="31" xfId="0" applyFont="1" applyFill="1" applyBorder="1" applyAlignment="1">
      <alignment horizontal="right" wrapText="1" indent="2"/>
    </xf>
    <xf numFmtId="4" fontId="17" fillId="0" borderId="34" xfId="0" applyNumberFormat="1" applyFont="1" applyBorder="1" applyAlignment="1">
      <alignment horizontal="right" wrapText="1" indent="1"/>
    </xf>
    <xf numFmtId="4" fontId="17" fillId="2" borderId="15" xfId="0" applyNumberFormat="1" applyFont="1" applyFill="1" applyBorder="1" applyAlignment="1">
      <alignment horizontal="right" wrapText="1" indent="1"/>
    </xf>
    <xf numFmtId="0" fontId="10" fillId="0" borderId="0" xfId="0" applyFont="1" applyFill="1" applyBorder="1" applyAlignment="1">
      <alignment vertical="top" wrapText="1"/>
    </xf>
    <xf numFmtId="0" fontId="4" fillId="0" borderId="0" xfId="0" applyFont="1" applyFill="1" applyBorder="1" applyAlignment="1">
      <alignment wrapText="1"/>
    </xf>
    <xf numFmtId="49" fontId="4" fillId="0" borderId="0" xfId="0" applyNumberFormat="1" applyFont="1" applyFill="1" applyBorder="1" applyAlignment="1">
      <alignment horizontal="center" wrapText="1"/>
    </xf>
    <xf numFmtId="4" fontId="4" fillId="0" borderId="0" xfId="0" applyNumberFormat="1" applyFont="1" applyFill="1" applyBorder="1" applyAlignment="1">
      <alignment horizontal="right" wrapText="1"/>
    </xf>
    <xf numFmtId="0" fontId="4" fillId="0" borderId="0" xfId="0" applyFont="1" applyFill="1" applyAlignment="1">
      <alignment vertical="top" wrapText="1"/>
    </xf>
    <xf numFmtId="0" fontId="4" fillId="0" borderId="0" xfId="0" applyFont="1" applyFill="1" applyAlignment="1">
      <alignment wrapText="1"/>
    </xf>
    <xf numFmtId="0" fontId="4" fillId="0" borderId="6" xfId="0" applyFont="1" applyFill="1" applyBorder="1" applyAlignment="1">
      <alignment wrapText="1"/>
    </xf>
    <xf numFmtId="49" fontId="4" fillId="0" borderId="1" xfId="0" applyNumberFormat="1"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center" wrapText="1"/>
    </xf>
    <xf numFmtId="4" fontId="4" fillId="0" borderId="1" xfId="0" applyNumberFormat="1" applyFont="1" applyFill="1" applyBorder="1" applyAlignment="1">
      <alignment horizontal="right" wrapText="1"/>
    </xf>
    <xf numFmtId="49" fontId="22" fillId="0" borderId="0" xfId="0" applyNumberFormat="1" applyFont="1" applyFill="1" applyBorder="1" applyAlignment="1">
      <alignment horizontal="left" wrapText="1"/>
    </xf>
    <xf numFmtId="0" fontId="22" fillId="0" borderId="0" xfId="0" applyFont="1" applyFill="1" applyBorder="1" applyAlignment="1">
      <alignment wrapText="1"/>
    </xf>
    <xf numFmtId="49" fontId="14" fillId="0" borderId="0" xfId="0" applyNumberFormat="1" applyFont="1" applyBorder="1" applyAlignment="1">
      <alignment horizontal="left" wrapText="1"/>
    </xf>
    <xf numFmtId="49" fontId="14" fillId="0" borderId="7" xfId="0" applyNumberFormat="1" applyFont="1" applyBorder="1" applyAlignment="1">
      <alignment horizontal="left" wrapText="1"/>
    </xf>
    <xf numFmtId="0" fontId="14" fillId="0" borderId="7" xfId="0" applyFont="1" applyBorder="1" applyAlignment="1">
      <alignment wrapText="1"/>
    </xf>
    <xf numFmtId="0" fontId="4" fillId="0" borderId="0" xfId="0" applyFont="1" applyFill="1" applyAlignment="1">
      <alignment horizontal="center" vertical="top" wrapText="1"/>
    </xf>
    <xf numFmtId="0" fontId="4" fillId="0" borderId="0" xfId="0" applyFont="1" applyFill="1" applyAlignment="1">
      <alignment horizontal="center" wrapText="1"/>
    </xf>
    <xf numFmtId="0" fontId="4" fillId="0" borderId="8" xfId="0" applyFont="1" applyFill="1" applyBorder="1" applyAlignment="1">
      <alignment wrapText="1"/>
    </xf>
    <xf numFmtId="49" fontId="4" fillId="0" borderId="29" xfId="0" applyNumberFormat="1" applyFont="1" applyFill="1" applyBorder="1" applyAlignment="1">
      <alignment horizontal="center" vertical="top" wrapText="1"/>
    </xf>
    <xf numFmtId="0" fontId="4" fillId="0" borderId="10" xfId="0" applyFont="1" applyFill="1" applyBorder="1" applyAlignment="1">
      <alignment vertical="top" wrapText="1"/>
    </xf>
    <xf numFmtId="0" fontId="4" fillId="0" borderId="10" xfId="0" applyFont="1" applyFill="1" applyBorder="1" applyAlignment="1">
      <alignment horizontal="center" wrapText="1"/>
    </xf>
    <xf numFmtId="2" fontId="4" fillId="0" borderId="10" xfId="0" applyNumberFormat="1" applyFont="1" applyFill="1" applyBorder="1" applyAlignment="1">
      <alignment horizontal="right" wrapText="1"/>
    </xf>
    <xf numFmtId="4" fontId="4" fillId="0" borderId="10" xfId="0" applyNumberFormat="1" applyFont="1" applyFill="1" applyBorder="1" applyAlignment="1">
      <alignment horizontal="right" wrapText="1"/>
    </xf>
    <xf numFmtId="4" fontId="4" fillId="0" borderId="12" xfId="0" applyNumberFormat="1" applyFont="1" applyFill="1" applyBorder="1" applyAlignment="1">
      <alignment horizontal="right" wrapText="1"/>
    </xf>
    <xf numFmtId="0" fontId="13" fillId="0" borderId="0" xfId="0" applyFont="1" applyFill="1" applyAlignment="1">
      <alignment vertical="top" wrapText="1"/>
    </xf>
    <xf numFmtId="0" fontId="4" fillId="0" borderId="13" xfId="0" applyFont="1" applyFill="1" applyBorder="1" applyAlignment="1">
      <alignment wrapText="1"/>
    </xf>
    <xf numFmtId="0" fontId="4" fillId="0" borderId="11" xfId="0" applyFont="1" applyBorder="1" applyAlignment="1">
      <alignment horizontal="left" vertical="top" wrapText="1"/>
    </xf>
    <xf numFmtId="0" fontId="4" fillId="0" borderId="0" xfId="0" applyFont="1" applyFill="1" applyBorder="1" applyAlignment="1" applyProtection="1">
      <alignment horizontal="center" wrapText="1"/>
    </xf>
    <xf numFmtId="2" fontId="4" fillId="0" borderId="11" xfId="0" applyNumberFormat="1" applyFont="1" applyBorder="1" applyAlignment="1">
      <alignment horizontal="right" wrapText="1"/>
    </xf>
    <xf numFmtId="4" fontId="4" fillId="0" borderId="9" xfId="0" applyNumberFormat="1" applyFont="1" applyBorder="1" applyAlignment="1">
      <alignment horizontal="right" wrapText="1"/>
    </xf>
    <xf numFmtId="4" fontId="4" fillId="0" borderId="14" xfId="0" applyNumberFormat="1" applyFont="1" applyBorder="1" applyAlignment="1">
      <alignment horizontal="right" wrapText="1"/>
    </xf>
    <xf numFmtId="4" fontId="14" fillId="3" borderId="15" xfId="0" applyNumberFormat="1" applyFont="1" applyFill="1" applyBorder="1" applyAlignment="1">
      <alignment horizontal="right" wrapText="1" indent="1"/>
    </xf>
    <xf numFmtId="0" fontId="14" fillId="0" borderId="13" xfId="0" applyFont="1" applyFill="1" applyBorder="1" applyAlignment="1">
      <alignment horizontal="right" wrapText="1"/>
    </xf>
    <xf numFmtId="0" fontId="14" fillId="0" borderId="0" xfId="0" applyFont="1" applyFill="1" applyBorder="1" applyAlignment="1">
      <alignment horizontal="right" wrapText="1"/>
    </xf>
    <xf numFmtId="4" fontId="14" fillId="0" borderId="34" xfId="0" applyNumberFormat="1" applyFont="1" applyBorder="1" applyAlignment="1">
      <alignment horizontal="right" wrapText="1"/>
    </xf>
    <xf numFmtId="0" fontId="4" fillId="0" borderId="0" xfId="0" applyFont="1" applyFill="1" applyBorder="1" applyAlignment="1">
      <alignment vertical="top" wrapText="1"/>
    </xf>
    <xf numFmtId="0" fontId="4" fillId="0" borderId="33" xfId="0" applyFont="1" applyFill="1" applyBorder="1" applyAlignment="1">
      <alignment wrapText="1"/>
    </xf>
    <xf numFmtId="0" fontId="5" fillId="0" borderId="11" xfId="0" applyFont="1" applyFill="1" applyBorder="1" applyAlignment="1">
      <alignment vertical="top" wrapText="1"/>
    </xf>
    <xf numFmtId="0" fontId="5" fillId="0" borderId="0" xfId="0" applyFont="1" applyFill="1" applyBorder="1" applyAlignment="1">
      <alignment horizontal="center" wrapText="1"/>
    </xf>
    <xf numFmtId="2" fontId="5" fillId="0" borderId="11" xfId="0" applyNumberFormat="1" applyFont="1" applyFill="1" applyBorder="1" applyAlignment="1">
      <alignment horizontal="right" wrapText="1"/>
    </xf>
    <xf numFmtId="4" fontId="5" fillId="0" borderId="9" xfId="0" applyNumberFormat="1" applyFont="1" applyFill="1" applyBorder="1" applyAlignment="1">
      <alignment horizontal="right" wrapText="1"/>
    </xf>
    <xf numFmtId="4" fontId="5" fillId="0" borderId="14" xfId="0" applyNumberFormat="1" applyFont="1" applyFill="1" applyBorder="1" applyAlignment="1">
      <alignment horizontal="right" wrapText="1"/>
    </xf>
    <xf numFmtId="0" fontId="4" fillId="0" borderId="11" xfId="0" quotePrefix="1" applyFont="1" applyBorder="1" applyAlignment="1">
      <alignment horizontal="justify" vertical="top" wrapText="1"/>
    </xf>
    <xf numFmtId="0" fontId="4" fillId="0" borderId="11" xfId="0" applyFont="1" applyBorder="1" applyAlignment="1">
      <alignment horizontal="justify" vertical="center" wrapText="1"/>
    </xf>
    <xf numFmtId="0" fontId="4" fillId="0" borderId="11" xfId="0" applyFont="1" applyBorder="1" applyAlignment="1">
      <alignment horizontal="left" vertical="center" wrapText="1"/>
    </xf>
    <xf numFmtId="0" fontId="4" fillId="0" borderId="11" xfId="0" applyFont="1" applyFill="1" applyBorder="1" applyAlignment="1">
      <alignment vertical="center" wrapText="1"/>
    </xf>
    <xf numFmtId="0" fontId="4" fillId="0" borderId="11" xfId="0" applyFont="1" applyBorder="1" applyAlignment="1">
      <alignment horizontal="justify" vertical="top" wrapText="1"/>
    </xf>
    <xf numFmtId="0" fontId="4" fillId="0" borderId="11" xfId="0" applyFont="1" applyFill="1" applyBorder="1" applyAlignment="1">
      <alignment vertical="top" wrapText="1"/>
    </xf>
    <xf numFmtId="0" fontId="4" fillId="0" borderId="11" xfId="0" quotePrefix="1" applyFont="1" applyFill="1" applyBorder="1" applyAlignment="1">
      <alignment vertical="top" wrapText="1"/>
    </xf>
    <xf numFmtId="4" fontId="4" fillId="0" borderId="9" xfId="0" applyNumberFormat="1" applyFont="1" applyBorder="1" applyAlignment="1" applyProtection="1">
      <alignment horizontal="right" wrapText="1"/>
      <protection locked="0"/>
    </xf>
    <xf numFmtId="2" fontId="4" fillId="0" borderId="11" xfId="0" applyNumberFormat="1" applyFont="1" applyBorder="1" applyAlignment="1">
      <alignment horizontal="right" wrapText="1" indent="1"/>
    </xf>
    <xf numFmtId="2" fontId="4" fillId="0" borderId="11" xfId="0" applyNumberFormat="1" applyFont="1" applyFill="1" applyBorder="1" applyAlignment="1">
      <alignment horizontal="right" wrapText="1"/>
    </xf>
    <xf numFmtId="4" fontId="4" fillId="0" borderId="14" xfId="0" applyNumberFormat="1" applyFont="1" applyFill="1" applyBorder="1" applyAlignment="1">
      <alignment horizontal="right" wrapText="1"/>
    </xf>
    <xf numFmtId="0" fontId="4" fillId="0" borderId="9" xfId="0" applyFont="1" applyFill="1" applyBorder="1" applyAlignment="1">
      <alignment vertical="top" wrapText="1"/>
    </xf>
    <xf numFmtId="0" fontId="4" fillId="0" borderId="14" xfId="0" applyFont="1" applyFill="1" applyBorder="1" applyAlignment="1">
      <alignment vertical="top" wrapText="1"/>
    </xf>
    <xf numFmtId="4" fontId="4" fillId="0" borderId="11" xfId="0" applyNumberFormat="1" applyFont="1" applyFill="1" applyBorder="1" applyAlignment="1">
      <alignment horizontal="right" wrapText="1"/>
    </xf>
    <xf numFmtId="0" fontId="26" fillId="0" borderId="11" xfId="2" applyNumberFormat="1" applyFont="1" applyBorder="1" applyAlignment="1">
      <alignment horizontal="left" vertical="top" wrapText="1"/>
    </xf>
    <xf numFmtId="49" fontId="4" fillId="0" borderId="9" xfId="0" applyNumberFormat="1" applyFont="1" applyFill="1" applyBorder="1" applyAlignment="1">
      <alignment horizontal="center" vertical="top" wrapText="1"/>
    </xf>
    <xf numFmtId="49" fontId="4" fillId="0" borderId="11" xfId="0" applyNumberFormat="1" applyFont="1" applyFill="1" applyBorder="1" applyAlignment="1">
      <alignment vertical="top" wrapText="1"/>
    </xf>
    <xf numFmtId="4" fontId="4" fillId="0" borderId="9" xfId="0" applyNumberFormat="1" applyFont="1" applyFill="1" applyBorder="1" applyAlignment="1">
      <alignment horizontal="right" vertical="top" wrapText="1"/>
    </xf>
    <xf numFmtId="0" fontId="4" fillId="0" borderId="11" xfId="2" applyNumberFormat="1" applyFont="1" applyBorder="1" applyAlignment="1">
      <alignment horizontal="left" vertical="top" wrapText="1"/>
    </xf>
    <xf numFmtId="16" fontId="5" fillId="0" borderId="13" xfId="0" applyNumberFormat="1" applyFont="1" applyFill="1" applyBorder="1" applyAlignment="1">
      <alignment vertical="top" wrapText="1"/>
    </xf>
    <xf numFmtId="49" fontId="4" fillId="0" borderId="11" xfId="0" applyNumberFormat="1" applyFont="1" applyBorder="1" applyAlignment="1">
      <alignment horizontal="left" vertical="center" wrapText="1"/>
    </xf>
    <xf numFmtId="49" fontId="4" fillId="0" borderId="11" xfId="0" applyNumberFormat="1" applyFont="1" applyBorder="1" applyAlignment="1">
      <alignment horizontal="left" vertical="top" wrapText="1"/>
    </xf>
    <xf numFmtId="0" fontId="4" fillId="0" borderId="31" xfId="0" applyFont="1" applyFill="1" applyBorder="1" applyAlignment="1">
      <alignment wrapText="1"/>
    </xf>
    <xf numFmtId="2" fontId="4" fillId="0" borderId="31" xfId="0" applyNumberFormat="1" applyFont="1" applyFill="1" applyBorder="1" applyAlignment="1">
      <alignment horizontal="right" wrapText="1"/>
    </xf>
    <xf numFmtId="0" fontId="4" fillId="0" borderId="11" xfId="0" applyFont="1" applyFill="1" applyBorder="1" applyAlignment="1">
      <alignment horizontal="center" wrapText="1"/>
    </xf>
    <xf numFmtId="16" fontId="5" fillId="0" borderId="13" xfId="0" applyNumberFormat="1" applyFont="1" applyBorder="1" applyAlignment="1">
      <alignment horizontal="right" vertical="top" wrapText="1"/>
    </xf>
    <xf numFmtId="16" fontId="5" fillId="0" borderId="8" xfId="0" applyNumberFormat="1" applyFont="1" applyBorder="1" applyAlignment="1">
      <alignment horizontal="right" vertical="top" wrapText="1"/>
    </xf>
    <xf numFmtId="0" fontId="4" fillId="0" borderId="11" xfId="0" applyFont="1" applyBorder="1" applyAlignment="1">
      <alignment horizontal="center" wrapText="1"/>
    </xf>
    <xf numFmtId="0" fontId="4" fillId="0" borderId="11" xfId="0" applyFont="1" applyFill="1" applyBorder="1" applyAlignment="1">
      <alignment horizontal="justify" vertical="center" wrapText="1"/>
    </xf>
    <xf numFmtId="16" fontId="5" fillId="0" borderId="25" xfId="0" applyNumberFormat="1" applyFont="1" applyBorder="1" applyAlignment="1">
      <alignment horizontal="right" vertical="top" wrapText="1"/>
    </xf>
    <xf numFmtId="0" fontId="4" fillId="0" borderId="11" xfId="0" applyFont="1" applyFill="1" applyBorder="1" applyAlignment="1" applyProtection="1">
      <alignment vertical="top" wrapText="1"/>
      <protection locked="0"/>
    </xf>
    <xf numFmtId="0" fontId="4" fillId="0" borderId="11" xfId="0" applyFont="1" applyFill="1" applyBorder="1" applyAlignment="1">
      <alignment vertical="justify" wrapText="1"/>
    </xf>
    <xf numFmtId="0" fontId="4" fillId="0" borderId="11" xfId="0" applyFont="1" applyFill="1" applyBorder="1" applyAlignment="1" applyProtection="1">
      <alignment vertical="justify" wrapText="1"/>
      <protection locked="0"/>
    </xf>
    <xf numFmtId="0" fontId="10" fillId="0" borderId="11" xfId="0" applyFont="1" applyFill="1" applyBorder="1" applyAlignment="1">
      <alignment horizontal="justify" vertical="top" wrapText="1"/>
    </xf>
    <xf numFmtId="16" fontId="8" fillId="0" borderId="13" xfId="0" applyNumberFormat="1" applyFont="1" applyBorder="1" applyAlignment="1">
      <alignment horizontal="right" vertical="top" wrapText="1"/>
    </xf>
    <xf numFmtId="49" fontId="9" fillId="0" borderId="0" xfId="0" applyNumberFormat="1" applyFont="1" applyFill="1" applyBorder="1" applyAlignment="1">
      <alignment horizontal="left" vertical="top" wrapText="1"/>
    </xf>
    <xf numFmtId="0" fontId="9" fillId="0" borderId="11" xfId="0" applyFont="1" applyFill="1" applyBorder="1" applyAlignment="1">
      <alignment horizontal="justify" vertical="top" wrapText="1"/>
    </xf>
    <xf numFmtId="4" fontId="4" fillId="0" borderId="11" xfId="0" applyNumberFormat="1" applyFont="1" applyFill="1" applyBorder="1" applyAlignment="1" applyProtection="1">
      <alignment horizontal="right" wrapText="1"/>
      <protection locked="0"/>
    </xf>
    <xf numFmtId="4" fontId="4" fillId="0" borderId="34" xfId="0" applyNumberFormat="1" applyFont="1" applyBorder="1" applyAlignment="1">
      <alignment horizontal="right" wrapText="1"/>
    </xf>
    <xf numFmtId="2" fontId="4" fillId="0" borderId="11" xfId="0" applyNumberFormat="1" applyFont="1" applyFill="1" applyBorder="1" applyAlignment="1">
      <alignment horizontal="right" wrapText="1" indent="1"/>
    </xf>
    <xf numFmtId="0" fontId="4" fillId="0" borderId="11" xfId="0" quotePrefix="1" applyFont="1" applyFill="1" applyBorder="1" applyAlignment="1">
      <alignment horizontal="justify" vertical="center" wrapText="1"/>
    </xf>
    <xf numFmtId="0" fontId="10" fillId="0" borderId="11" xfId="0" quotePrefix="1" applyFont="1" applyBorder="1" applyAlignment="1">
      <alignment horizontal="justify" vertical="top" wrapText="1"/>
    </xf>
    <xf numFmtId="0" fontId="9" fillId="0" borderId="11" xfId="0" quotePrefix="1" applyFont="1" applyFill="1" applyBorder="1" applyAlignment="1">
      <alignment horizontal="justify" vertical="top" wrapText="1"/>
    </xf>
    <xf numFmtId="4" fontId="14" fillId="0" borderId="31" xfId="0" applyNumberFormat="1" applyFont="1" applyFill="1" applyBorder="1" applyAlignment="1">
      <alignment horizontal="right" wrapText="1"/>
    </xf>
    <xf numFmtId="4" fontId="14" fillId="0" borderId="34" xfId="0" applyNumberFormat="1" applyFont="1" applyFill="1" applyBorder="1" applyAlignment="1">
      <alignment horizontal="right" wrapText="1"/>
    </xf>
    <xf numFmtId="4" fontId="4" fillId="0" borderId="0" xfId="0" applyNumberFormat="1" applyFont="1" applyFill="1" applyBorder="1" applyAlignment="1">
      <alignment horizontal="right" wrapText="1" indent="1"/>
    </xf>
    <xf numFmtId="4" fontId="4" fillId="0" borderId="1" xfId="0" applyNumberFormat="1" applyFont="1" applyFill="1" applyBorder="1" applyAlignment="1">
      <alignment horizontal="right" wrapText="1" indent="1"/>
    </xf>
    <xf numFmtId="2" fontId="4" fillId="0" borderId="10" xfId="0" applyNumberFormat="1" applyFont="1" applyFill="1" applyBorder="1" applyAlignment="1">
      <alignment horizontal="right" wrapText="1" indent="1"/>
    </xf>
    <xf numFmtId="2" fontId="5" fillId="0" borderId="11" xfId="0" applyNumberFormat="1" applyFont="1" applyFill="1" applyBorder="1" applyAlignment="1">
      <alignment horizontal="right" wrapText="1" indent="1"/>
    </xf>
    <xf numFmtId="4" fontId="4" fillId="0" borderId="9" xfId="0" applyNumberFormat="1" applyFont="1" applyFill="1" applyBorder="1" applyAlignment="1">
      <alignment horizontal="right" wrapText="1" indent="1"/>
    </xf>
    <xf numFmtId="0" fontId="10" fillId="0" borderId="11" xfId="0" applyFont="1" applyFill="1" applyBorder="1" applyAlignment="1">
      <alignment horizontal="justify" vertical="center"/>
    </xf>
    <xf numFmtId="0" fontId="14" fillId="0" borderId="13" xfId="0" applyFont="1" applyFill="1" applyBorder="1" applyAlignment="1">
      <alignment horizontal="right" wrapText="1" indent="2"/>
    </xf>
    <xf numFmtId="0" fontId="14" fillId="0" borderId="0" xfId="0" applyFont="1" applyFill="1" applyBorder="1" applyAlignment="1">
      <alignment horizontal="right" wrapText="1" indent="2"/>
    </xf>
    <xf numFmtId="0" fontId="14" fillId="0" borderId="31" xfId="0" applyFont="1" applyFill="1" applyBorder="1" applyAlignment="1">
      <alignment horizontal="right" wrapText="1" indent="2"/>
    </xf>
    <xf numFmtId="4" fontId="14" fillId="0" borderId="34" xfId="0" applyNumberFormat="1" applyFont="1" applyBorder="1" applyAlignment="1">
      <alignment horizontal="right" wrapText="1" indent="1"/>
    </xf>
    <xf numFmtId="4" fontId="14" fillId="2" borderId="15" xfId="0" applyNumberFormat="1" applyFont="1" applyFill="1" applyBorder="1" applyAlignment="1">
      <alignment horizontal="right" wrapText="1" indent="1"/>
    </xf>
    <xf numFmtId="0" fontId="4" fillId="0" borderId="0" xfId="0" applyFont="1"/>
    <xf numFmtId="4" fontId="4" fillId="0" borderId="14" xfId="0" applyNumberFormat="1" applyFont="1" applyFill="1" applyBorder="1" applyAlignment="1">
      <alignment horizontal="right" wrapText="1" indent="1"/>
    </xf>
    <xf numFmtId="0" fontId="22" fillId="0" borderId="0" xfId="0" applyFont="1" applyFill="1" applyBorder="1" applyAlignment="1">
      <alignment wrapText="1"/>
    </xf>
    <xf numFmtId="0" fontId="22" fillId="0" borderId="0" xfId="0" applyFont="1" applyFill="1" applyBorder="1" applyAlignment="1">
      <alignment wrapText="1"/>
    </xf>
    <xf numFmtId="49" fontId="13" fillId="0" borderId="40" xfId="0" applyNumberFormat="1" applyFont="1" applyBorder="1" applyAlignment="1">
      <alignment horizontal="center" vertical="center" wrapText="1"/>
    </xf>
    <xf numFmtId="49" fontId="13" fillId="0" borderId="43" xfId="0" applyNumberFormat="1" applyFont="1" applyBorder="1" applyAlignment="1">
      <alignment horizontal="center" vertical="center" wrapText="1"/>
    </xf>
    <xf numFmtId="49" fontId="13" fillId="0" borderId="44" xfId="0" applyNumberFormat="1" applyFont="1" applyBorder="1" applyAlignment="1">
      <alignment horizontal="center" vertical="center" wrapText="1"/>
    </xf>
    <xf numFmtId="0" fontId="13" fillId="0" borderId="26" xfId="0" applyFont="1" applyBorder="1" applyAlignment="1">
      <alignment horizontal="center" vertical="center" wrapText="1"/>
    </xf>
    <xf numFmtId="0" fontId="9" fillId="0" borderId="11" xfId="0" applyFont="1" applyFill="1" applyBorder="1" applyAlignment="1">
      <alignment vertical="top" wrapText="1"/>
    </xf>
    <xf numFmtId="0" fontId="9" fillId="0" borderId="0" xfId="0" applyFont="1" applyFill="1" applyBorder="1" applyAlignment="1">
      <alignment horizontal="center" wrapText="1"/>
    </xf>
    <xf numFmtId="2" fontId="9" fillId="0" borderId="11" xfId="0" applyNumberFormat="1" applyFont="1" applyBorder="1" applyAlignment="1">
      <alignment horizontal="right" wrapText="1" indent="1"/>
    </xf>
    <xf numFmtId="0" fontId="9" fillId="0" borderId="11" xfId="0" applyFont="1" applyBorder="1" applyAlignment="1">
      <alignment horizontal="justify" vertical="center" wrapText="1"/>
    </xf>
    <xf numFmtId="0" fontId="9" fillId="0" borderId="0" xfId="0" applyFont="1" applyBorder="1" applyAlignment="1">
      <alignment horizontal="center" wrapText="1"/>
    </xf>
    <xf numFmtId="4" fontId="9" fillId="0" borderId="9" xfId="0" applyNumberFormat="1" applyFont="1" applyFill="1" applyBorder="1" applyAlignment="1">
      <alignment horizontal="right" wrapText="1"/>
    </xf>
    <xf numFmtId="4" fontId="9" fillId="0" borderId="14" xfId="0" applyNumberFormat="1" applyFont="1" applyBorder="1" applyAlignment="1">
      <alignment horizontal="right" wrapText="1" indent="1"/>
    </xf>
    <xf numFmtId="2" fontId="9" fillId="0" borderId="11" xfId="0" applyNumberFormat="1" applyFont="1" applyFill="1" applyBorder="1" applyAlignment="1">
      <alignment horizontal="right" wrapText="1" indent="1"/>
    </xf>
    <xf numFmtId="2" fontId="9" fillId="4" borderId="11" xfId="0" applyNumberFormat="1" applyFont="1" applyFill="1" applyBorder="1" applyAlignment="1">
      <alignment horizontal="right" wrapText="1" indent="1"/>
    </xf>
    <xf numFmtId="0" fontId="8" fillId="0" borderId="11" xfId="0" applyFont="1" applyFill="1" applyBorder="1" applyAlignment="1">
      <alignment vertical="top" wrapText="1"/>
    </xf>
    <xf numFmtId="0" fontId="9" fillId="0" borderId="11" xfId="0" applyFont="1" applyBorder="1" applyAlignment="1">
      <alignment horizontal="justify" vertical="top"/>
    </xf>
    <xf numFmtId="4" fontId="14" fillId="0" borderId="20" xfId="0" applyNumberFormat="1" applyFont="1" applyBorder="1" applyAlignment="1">
      <alignment horizontal="right" vertical="center" wrapText="1"/>
    </xf>
    <xf numFmtId="4" fontId="14" fillId="0" borderId="21" xfId="0" applyNumberFormat="1" applyFont="1" applyBorder="1" applyAlignment="1">
      <alignment horizontal="right" vertical="center" wrapText="1"/>
    </xf>
    <xf numFmtId="0" fontId="13" fillId="0" borderId="18" xfId="0" applyFont="1" applyBorder="1" applyAlignment="1">
      <alignment horizontal="left" vertical="center" wrapText="1"/>
    </xf>
    <xf numFmtId="4" fontId="13" fillId="0" borderId="18" xfId="0" applyNumberFormat="1" applyFont="1" applyBorder="1" applyAlignment="1">
      <alignment horizontal="right" vertical="center" wrapText="1"/>
    </xf>
    <xf numFmtId="4" fontId="13" fillId="0" borderId="19" xfId="0" applyNumberFormat="1" applyFont="1" applyBorder="1" applyAlignment="1">
      <alignment horizontal="right" vertical="center" wrapText="1"/>
    </xf>
    <xf numFmtId="0" fontId="14" fillId="0" borderId="22" xfId="0" applyFont="1" applyBorder="1" applyAlignment="1">
      <alignment horizontal="left" vertical="center" wrapText="1" indent="1"/>
    </xf>
    <xf numFmtId="0" fontId="14" fillId="0" borderId="21" xfId="0" applyFont="1" applyBorder="1" applyAlignment="1">
      <alignment horizontal="left" vertical="center" wrapText="1" indent="1"/>
    </xf>
    <xf numFmtId="0" fontId="14" fillId="0" borderId="23" xfId="0" applyFont="1" applyBorder="1" applyAlignment="1">
      <alignment horizontal="left" vertical="center" wrapText="1" indent="1"/>
    </xf>
    <xf numFmtId="9" fontId="14" fillId="0" borderId="21" xfId="0" applyNumberFormat="1" applyFont="1" applyBorder="1" applyAlignment="1" applyProtection="1">
      <alignment horizontal="left" vertical="center" wrapText="1" indent="1"/>
    </xf>
    <xf numFmtId="0" fontId="14" fillId="0" borderId="21" xfId="0" applyFont="1" applyBorder="1" applyAlignment="1" applyProtection="1">
      <alignment horizontal="left" vertical="center" wrapText="1" indent="1"/>
    </xf>
    <xf numFmtId="0" fontId="13" fillId="0" borderId="45" xfId="0" applyFont="1" applyBorder="1" applyAlignment="1">
      <alignment horizontal="left" vertical="center" wrapText="1"/>
    </xf>
    <xf numFmtId="0" fontId="13" fillId="0" borderId="7" xfId="0" applyFont="1" applyBorder="1" applyAlignment="1">
      <alignment horizontal="left" vertical="center" wrapText="1"/>
    </xf>
    <xf numFmtId="0" fontId="13" fillId="0" borderId="30" xfId="0" applyFont="1" applyBorder="1" applyAlignment="1">
      <alignment horizontal="left" vertical="center" wrapText="1"/>
    </xf>
    <xf numFmtId="4" fontId="13" fillId="0" borderId="45" xfId="0" applyNumberFormat="1" applyFont="1" applyBorder="1" applyAlignment="1">
      <alignment horizontal="right" vertical="center" wrapText="1"/>
    </xf>
    <xf numFmtId="4" fontId="13" fillId="0" borderId="7" xfId="0" applyNumberFormat="1" applyFont="1" applyBorder="1" applyAlignment="1">
      <alignment horizontal="right" vertical="center" wrapText="1"/>
    </xf>
    <xf numFmtId="0" fontId="13" fillId="0" borderId="19" xfId="0" applyFont="1" applyBorder="1" applyAlignment="1">
      <alignment horizontal="left" vertical="center" wrapText="1"/>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4" fontId="13" fillId="0" borderId="41" xfId="0" applyNumberFormat="1" applyFont="1" applyBorder="1" applyAlignment="1">
      <alignment horizontal="right" vertical="center" wrapText="1"/>
    </xf>
    <xf numFmtId="0" fontId="13" fillId="0" borderId="35" xfId="0" applyFont="1" applyBorder="1" applyAlignment="1">
      <alignment horizontal="left" vertical="center" wrapText="1"/>
    </xf>
    <xf numFmtId="0" fontId="13" fillId="0" borderId="1" xfId="0" applyFont="1" applyBorder="1" applyAlignment="1">
      <alignment horizontal="left" vertical="center" wrapText="1"/>
    </xf>
    <xf numFmtId="0" fontId="13" fillId="0" borderId="36" xfId="0" applyFont="1" applyBorder="1" applyAlignment="1">
      <alignment horizontal="left" vertical="center" wrapText="1"/>
    </xf>
    <xf numFmtId="4" fontId="13" fillId="0" borderId="35" xfId="0" applyNumberFormat="1" applyFont="1" applyBorder="1" applyAlignment="1">
      <alignment horizontal="right" vertical="center" wrapText="1"/>
    </xf>
    <xf numFmtId="4" fontId="13" fillId="0" borderId="1" xfId="0" applyNumberFormat="1" applyFont="1" applyBorder="1" applyAlignment="1">
      <alignment horizontal="right" vertical="center" wrapText="1"/>
    </xf>
    <xf numFmtId="0" fontId="12" fillId="0" borderId="8"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3" fillId="0" borderId="28" xfId="0" applyFont="1" applyBorder="1" applyAlignment="1">
      <alignment horizontal="left" vertical="center" wrapText="1"/>
    </xf>
    <xf numFmtId="0" fontId="13" fillId="0" borderId="38" xfId="0" applyFont="1" applyBorder="1" applyAlignment="1">
      <alignment horizontal="left" vertical="center" wrapText="1"/>
    </xf>
    <xf numFmtId="0" fontId="13" fillId="0" borderId="39" xfId="0" applyFont="1" applyBorder="1" applyAlignment="1">
      <alignment horizontal="left" vertical="center" wrapText="1"/>
    </xf>
    <xf numFmtId="4" fontId="13" fillId="0" borderId="27" xfId="0" applyNumberFormat="1" applyFont="1" applyBorder="1" applyAlignment="1">
      <alignment horizontal="right" vertical="center" wrapText="1"/>
    </xf>
    <xf numFmtId="4" fontId="13" fillId="0" borderId="28" xfId="0" applyNumberFormat="1" applyFont="1" applyBorder="1" applyAlignment="1">
      <alignment horizontal="right" vertical="center" wrapText="1"/>
    </xf>
    <xf numFmtId="0" fontId="13" fillId="0" borderId="18" xfId="0" applyFont="1" applyFill="1" applyBorder="1" applyAlignment="1">
      <alignment horizontal="left" vertical="center" wrapText="1"/>
    </xf>
    <xf numFmtId="0" fontId="22" fillId="0" borderId="0" xfId="0" applyFont="1" applyFill="1" applyBorder="1" applyAlignment="1">
      <alignment wrapText="1"/>
    </xf>
    <xf numFmtId="0" fontId="14" fillId="0" borderId="0" xfId="0" applyFont="1" applyBorder="1" applyAlignment="1">
      <alignment wrapText="1"/>
    </xf>
    <xf numFmtId="49" fontId="23" fillId="2" borderId="8" xfId="0" applyNumberFormat="1" applyFont="1" applyFill="1" applyBorder="1" applyAlignment="1">
      <alignment horizontal="center" vertical="center" wrapText="1"/>
    </xf>
    <xf numFmtId="0" fontId="23" fillId="2" borderId="29" xfId="0" applyFont="1" applyFill="1" applyBorder="1" applyAlignment="1">
      <alignment wrapText="1"/>
    </xf>
    <xf numFmtId="0" fontId="23" fillId="2" borderId="25" xfId="0" applyFont="1" applyFill="1" applyBorder="1" applyAlignment="1">
      <alignment wrapText="1"/>
    </xf>
    <xf numFmtId="0" fontId="23" fillId="2" borderId="30" xfId="0" applyFont="1" applyFill="1" applyBorder="1" applyAlignment="1">
      <alignment wrapText="1"/>
    </xf>
    <xf numFmtId="4" fontId="23" fillId="2" borderId="10" xfId="0" applyNumberFormat="1" applyFont="1" applyFill="1" applyBorder="1" applyAlignment="1">
      <alignment horizontal="center" vertical="center" wrapText="1"/>
    </xf>
    <xf numFmtId="4" fontId="23" fillId="2" borderId="31" xfId="0" applyNumberFormat="1" applyFont="1" applyFill="1" applyBorder="1" applyAlignment="1">
      <alignment horizontal="center" vertical="center" wrapText="1"/>
    </xf>
    <xf numFmtId="4" fontId="23" fillId="2" borderId="12" xfId="0" applyNumberFormat="1" applyFont="1" applyFill="1" applyBorder="1" applyAlignment="1">
      <alignment horizontal="center" vertical="center" wrapText="1"/>
    </xf>
    <xf numFmtId="4" fontId="23" fillId="2" borderId="32" xfId="0" applyNumberFormat="1" applyFont="1" applyFill="1" applyBorder="1" applyAlignment="1">
      <alignment horizontal="center" vertical="center" wrapText="1"/>
    </xf>
    <xf numFmtId="0" fontId="14" fillId="2" borderId="22" xfId="0" applyNumberFormat="1" applyFont="1" applyFill="1" applyBorder="1" applyAlignment="1">
      <alignment horizontal="right" vertical="top" wrapText="1" indent="2"/>
    </xf>
    <xf numFmtId="0" fontId="14" fillId="2" borderId="21" xfId="0" applyNumberFormat="1" applyFont="1" applyFill="1" applyBorder="1" applyAlignment="1">
      <alignment horizontal="right" vertical="top" wrapText="1" indent="2"/>
    </xf>
    <xf numFmtId="0" fontId="23" fillId="2" borderId="10"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14" fillId="2" borderId="22" xfId="0" applyFont="1" applyFill="1" applyBorder="1" applyAlignment="1">
      <alignment horizontal="right" wrapText="1"/>
    </xf>
    <xf numFmtId="0" fontId="14" fillId="2" borderId="21" xfId="0" applyFont="1" applyFill="1" applyBorder="1" applyAlignment="1">
      <alignment horizontal="right" wrapText="1"/>
    </xf>
    <xf numFmtId="0" fontId="14" fillId="2" borderId="23" xfId="0" applyFont="1" applyFill="1" applyBorder="1" applyAlignment="1">
      <alignment horizontal="right" wrapText="1"/>
    </xf>
    <xf numFmtId="0" fontId="14" fillId="2" borderId="22" xfId="0" applyNumberFormat="1" applyFont="1" applyFill="1" applyBorder="1" applyAlignment="1">
      <alignment horizontal="right" vertical="top" wrapText="1"/>
    </xf>
    <xf numFmtId="0" fontId="14" fillId="2" borderId="21" xfId="0" applyNumberFormat="1" applyFont="1" applyFill="1" applyBorder="1" applyAlignment="1">
      <alignment horizontal="right" vertical="top" wrapText="1"/>
    </xf>
    <xf numFmtId="0" fontId="14" fillId="2" borderId="23" xfId="0" applyNumberFormat="1" applyFont="1" applyFill="1" applyBorder="1" applyAlignment="1">
      <alignment horizontal="right" vertical="top" wrapText="1"/>
    </xf>
    <xf numFmtId="0" fontId="17" fillId="2" borderId="22" xfId="0" applyNumberFormat="1" applyFont="1" applyFill="1" applyBorder="1" applyAlignment="1">
      <alignment horizontal="right" vertical="top" wrapText="1" indent="2"/>
    </xf>
    <xf numFmtId="0" fontId="17" fillId="2" borderId="21" xfId="0" applyNumberFormat="1" applyFont="1" applyFill="1" applyBorder="1" applyAlignment="1">
      <alignment horizontal="right" vertical="top" wrapText="1" indent="2"/>
    </xf>
    <xf numFmtId="0" fontId="16" fillId="0" borderId="0" xfId="0" applyFont="1" applyFill="1" applyBorder="1" applyAlignment="1">
      <alignment wrapText="1"/>
    </xf>
    <xf numFmtId="0" fontId="17" fillId="0" borderId="0" xfId="0" applyFont="1" applyBorder="1" applyAlignment="1">
      <alignment wrapText="1"/>
    </xf>
    <xf numFmtId="49" fontId="18" fillId="2" borderId="8" xfId="0" applyNumberFormat="1" applyFont="1" applyFill="1" applyBorder="1" applyAlignment="1">
      <alignment horizontal="center" vertical="center" wrapText="1"/>
    </xf>
    <xf numFmtId="0" fontId="18" fillId="2" borderId="29" xfId="0" applyFont="1" applyFill="1" applyBorder="1" applyAlignment="1">
      <alignment wrapText="1"/>
    </xf>
    <xf numFmtId="0" fontId="18" fillId="2" borderId="25" xfId="0" applyFont="1" applyFill="1" applyBorder="1" applyAlignment="1">
      <alignment wrapText="1"/>
    </xf>
    <xf numFmtId="0" fontId="18" fillId="2" borderId="30" xfId="0" applyFont="1" applyFill="1" applyBorder="1" applyAlignment="1">
      <alignment wrapText="1"/>
    </xf>
    <xf numFmtId="0" fontId="18" fillId="2" borderId="10" xfId="0" applyFont="1" applyFill="1" applyBorder="1" applyAlignment="1">
      <alignment horizontal="center" vertical="center" wrapText="1"/>
    </xf>
    <xf numFmtId="0" fontId="18" fillId="2" borderId="31" xfId="0" applyFont="1" applyFill="1" applyBorder="1" applyAlignment="1">
      <alignment horizontal="center" vertical="center" wrapText="1"/>
    </xf>
    <xf numFmtId="4" fontId="18" fillId="2" borderId="10" xfId="0" applyNumberFormat="1" applyFont="1" applyFill="1" applyBorder="1" applyAlignment="1">
      <alignment horizontal="center" vertical="center" wrapText="1"/>
    </xf>
    <xf numFmtId="4" fontId="18" fillId="2" borderId="31" xfId="0" applyNumberFormat="1" applyFont="1" applyFill="1" applyBorder="1" applyAlignment="1">
      <alignment horizontal="center" vertical="center" wrapText="1"/>
    </xf>
    <xf numFmtId="4" fontId="18" fillId="2" borderId="12" xfId="0" applyNumberFormat="1" applyFont="1" applyFill="1" applyBorder="1" applyAlignment="1">
      <alignment horizontal="center" vertical="center" wrapText="1"/>
    </xf>
    <xf numFmtId="4" fontId="18" fillId="2" borderId="32" xfId="0" applyNumberFormat="1" applyFont="1" applyFill="1" applyBorder="1" applyAlignment="1">
      <alignment horizontal="center" vertical="center" wrapText="1"/>
    </xf>
    <xf numFmtId="0" fontId="17" fillId="2" borderId="22" xfId="0" applyFont="1" applyFill="1" applyBorder="1" applyAlignment="1">
      <alignment horizontal="right" wrapText="1" indent="2"/>
    </xf>
    <xf numFmtId="0" fontId="17" fillId="2" borderId="21" xfId="0" applyFont="1" applyFill="1" applyBorder="1" applyAlignment="1">
      <alignment horizontal="right" wrapText="1" indent="2"/>
    </xf>
  </cellXfs>
  <cellStyles count="5">
    <cellStyle name="Normal" xfId="0" builtinId="0"/>
    <cellStyle name="Normal 2" xfId="2"/>
    <cellStyle name="Normal 2 3 2" xfId="4"/>
    <cellStyle name="Normal 4 3" xfId="3"/>
    <cellStyle name="Standard_Tabelle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85725</xdr:colOff>
      <xdr:row>0</xdr:row>
      <xdr:rowOff>38100</xdr:rowOff>
    </xdr:from>
    <xdr:to>
      <xdr:col>12</xdr:col>
      <xdr:colOff>535940</xdr:colOff>
      <xdr:row>3</xdr:row>
      <xdr:rowOff>635</xdr:rowOff>
    </xdr:to>
    <xdr:pic>
      <xdr:nvPicPr>
        <xdr:cNvPr id="3" name="Picture 2" descr="IJS log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2825" y="38100"/>
          <a:ext cx="450215" cy="4483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857250</xdr:colOff>
      <xdr:row>0</xdr:row>
      <xdr:rowOff>38100</xdr:rowOff>
    </xdr:from>
    <xdr:to>
      <xdr:col>6</xdr:col>
      <xdr:colOff>1307465</xdr:colOff>
      <xdr:row>3</xdr:row>
      <xdr:rowOff>635</xdr:rowOff>
    </xdr:to>
    <xdr:pic>
      <xdr:nvPicPr>
        <xdr:cNvPr id="3" name="Picture 2" descr="IJS log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2425" y="38100"/>
          <a:ext cx="450215" cy="4483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857250</xdr:colOff>
      <xdr:row>0</xdr:row>
      <xdr:rowOff>38100</xdr:rowOff>
    </xdr:from>
    <xdr:to>
      <xdr:col>6</xdr:col>
      <xdr:colOff>1307465</xdr:colOff>
      <xdr:row>3</xdr:row>
      <xdr:rowOff>635</xdr:rowOff>
    </xdr:to>
    <xdr:pic>
      <xdr:nvPicPr>
        <xdr:cNvPr id="2" name="Picture 1" descr="IJS 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2425" y="38100"/>
          <a:ext cx="450215" cy="44831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784412</xdr:colOff>
      <xdr:row>0</xdr:row>
      <xdr:rowOff>30256</xdr:rowOff>
    </xdr:from>
    <xdr:to>
      <xdr:col>6</xdr:col>
      <xdr:colOff>1234627</xdr:colOff>
      <xdr:row>2</xdr:row>
      <xdr:rowOff>149673</xdr:rowOff>
    </xdr:to>
    <xdr:pic>
      <xdr:nvPicPr>
        <xdr:cNvPr id="4" name="Picture 3" descr="IJS logo">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0147" y="30256"/>
          <a:ext cx="450215" cy="43318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784412</xdr:colOff>
      <xdr:row>0</xdr:row>
      <xdr:rowOff>30256</xdr:rowOff>
    </xdr:from>
    <xdr:to>
      <xdr:col>6</xdr:col>
      <xdr:colOff>1234627</xdr:colOff>
      <xdr:row>2</xdr:row>
      <xdr:rowOff>149673</xdr:rowOff>
    </xdr:to>
    <xdr:pic>
      <xdr:nvPicPr>
        <xdr:cNvPr id="2" name="Picture 1" descr="IJS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587" y="30256"/>
          <a:ext cx="450215" cy="443267"/>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784412</xdr:colOff>
      <xdr:row>0</xdr:row>
      <xdr:rowOff>30256</xdr:rowOff>
    </xdr:from>
    <xdr:to>
      <xdr:col>6</xdr:col>
      <xdr:colOff>1234627</xdr:colOff>
      <xdr:row>2</xdr:row>
      <xdr:rowOff>149673</xdr:rowOff>
    </xdr:to>
    <xdr:pic>
      <xdr:nvPicPr>
        <xdr:cNvPr id="2" name="Picture 1" descr="IJS 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587" y="30256"/>
          <a:ext cx="450215" cy="443267"/>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885825</xdr:colOff>
      <xdr:row>0</xdr:row>
      <xdr:rowOff>19050</xdr:rowOff>
    </xdr:from>
    <xdr:to>
      <xdr:col>6</xdr:col>
      <xdr:colOff>1336040</xdr:colOff>
      <xdr:row>2</xdr:row>
      <xdr:rowOff>143510</xdr:rowOff>
    </xdr:to>
    <xdr:pic>
      <xdr:nvPicPr>
        <xdr:cNvPr id="3" name="Picture 2" descr="IJS logo">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0" y="19050"/>
          <a:ext cx="450215" cy="44831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784412</xdr:colOff>
      <xdr:row>0</xdr:row>
      <xdr:rowOff>30256</xdr:rowOff>
    </xdr:from>
    <xdr:to>
      <xdr:col>6</xdr:col>
      <xdr:colOff>1234627</xdr:colOff>
      <xdr:row>2</xdr:row>
      <xdr:rowOff>149673</xdr:rowOff>
    </xdr:to>
    <xdr:pic>
      <xdr:nvPicPr>
        <xdr:cNvPr id="2" name="Picture 1" descr="IJS logo">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587" y="30256"/>
          <a:ext cx="450215" cy="44326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75"/>
  <sheetViews>
    <sheetView tabSelected="1" view="pageBreakPreview" zoomScaleNormal="100" zoomScaleSheetLayoutView="100" workbookViewId="0">
      <selection activeCell="G13" sqref="G13"/>
    </sheetView>
  </sheetViews>
  <sheetFormatPr defaultRowHeight="12.75" x14ac:dyDescent="0.2"/>
  <cols>
    <col min="1" max="11" width="9.140625" style="38"/>
    <col min="12" max="12" width="8.5703125" style="38" customWidth="1"/>
    <col min="13" max="14" width="9.140625" style="38"/>
    <col min="15" max="15" width="18.7109375" style="38" customWidth="1"/>
    <col min="16" max="16384" width="9.140625" style="38"/>
  </cols>
  <sheetData>
    <row r="1" spans="1:13" x14ac:dyDescent="0.2">
      <c r="A1" s="33"/>
      <c r="B1" s="34"/>
      <c r="C1" s="34"/>
      <c r="D1" s="34"/>
      <c r="E1" s="34"/>
      <c r="F1" s="35"/>
      <c r="G1" s="36"/>
      <c r="H1" s="37"/>
      <c r="I1" s="37"/>
    </row>
    <row r="2" spans="1:13" x14ac:dyDescent="0.2">
      <c r="A2" s="33"/>
      <c r="B2" s="34"/>
      <c r="C2" s="34"/>
      <c r="D2" s="34"/>
      <c r="E2" s="34"/>
      <c r="F2" s="35"/>
      <c r="G2" s="36"/>
      <c r="H2" s="37"/>
      <c r="I2" s="37"/>
    </row>
    <row r="3" spans="1:13" x14ac:dyDescent="0.2">
      <c r="A3" s="33"/>
      <c r="B3" s="34"/>
      <c r="C3" s="34"/>
      <c r="D3" s="34"/>
      <c r="E3" s="34"/>
      <c r="F3" s="35"/>
      <c r="G3" s="36"/>
      <c r="H3" s="37"/>
      <c r="I3" s="37"/>
    </row>
    <row r="4" spans="1:13" x14ac:dyDescent="0.2">
      <c r="A4" s="39"/>
      <c r="B4" s="40"/>
      <c r="C4" s="40"/>
      <c r="D4" s="40"/>
      <c r="E4" s="40"/>
      <c r="F4" s="41"/>
      <c r="G4" s="42"/>
      <c r="H4" s="43"/>
      <c r="I4" s="43"/>
      <c r="J4" s="40"/>
      <c r="K4" s="40"/>
      <c r="L4" s="40"/>
      <c r="M4" s="40"/>
    </row>
    <row r="6" spans="1:13" ht="13.5" thickBot="1" x14ac:dyDescent="0.25"/>
    <row r="7" spans="1:13" ht="30" customHeight="1" x14ac:dyDescent="0.2">
      <c r="B7" s="262" t="s">
        <v>45</v>
      </c>
      <c r="C7" s="263"/>
      <c r="D7" s="263"/>
      <c r="E7" s="263"/>
      <c r="F7" s="263"/>
      <c r="G7" s="263"/>
      <c r="H7" s="263"/>
      <c r="I7" s="263"/>
      <c r="J7" s="263"/>
      <c r="K7" s="263"/>
      <c r="L7" s="264"/>
    </row>
    <row r="8" spans="1:13" ht="26.25" customHeight="1" thickBot="1" x14ac:dyDescent="0.25">
      <c r="B8" s="265"/>
      <c r="C8" s="266"/>
      <c r="D8" s="266"/>
      <c r="E8" s="266"/>
      <c r="F8" s="266"/>
      <c r="G8" s="266"/>
      <c r="H8" s="266"/>
      <c r="I8" s="266"/>
      <c r="J8" s="266"/>
      <c r="K8" s="266"/>
      <c r="L8" s="267"/>
    </row>
    <row r="9" spans="1:13" x14ac:dyDescent="0.2">
      <c r="A9" s="34"/>
    </row>
    <row r="10" spans="1:13" x14ac:dyDescent="0.2">
      <c r="A10" s="34"/>
    </row>
    <row r="11" spans="1:13" x14ac:dyDescent="0.2">
      <c r="A11" s="34"/>
    </row>
    <row r="12" spans="1:13" x14ac:dyDescent="0.2">
      <c r="A12" s="34"/>
    </row>
    <row r="13" spans="1:13" x14ac:dyDescent="0.2">
      <c r="A13" s="34"/>
    </row>
    <row r="14" spans="1:13" x14ac:dyDescent="0.2">
      <c r="A14" s="34"/>
    </row>
    <row r="15" spans="1:13" ht="13.5" thickBot="1" x14ac:dyDescent="0.25">
      <c r="A15" s="34"/>
    </row>
    <row r="16" spans="1:13" ht="42" customHeight="1" x14ac:dyDescent="0.2">
      <c r="A16" s="34"/>
      <c r="B16" s="44" t="s">
        <v>1</v>
      </c>
      <c r="C16" s="268" t="str">
        <f>'Gradbeno ključavničarska dela'!$B$5</f>
        <v>GRADBENO - KLJUČAVNIČARSKA DELA</v>
      </c>
      <c r="D16" s="269"/>
      <c r="E16" s="269"/>
      <c r="F16" s="269"/>
      <c r="G16" s="269"/>
      <c r="H16" s="270"/>
      <c r="I16" s="271">
        <f>'Gradbeno ključavničarska dela'!$G$80</f>
        <v>0</v>
      </c>
      <c r="J16" s="271"/>
      <c r="K16" s="272"/>
      <c r="L16" s="45" t="s">
        <v>0</v>
      </c>
    </row>
    <row r="17" spans="1:13" ht="41.25" customHeight="1" x14ac:dyDescent="0.2">
      <c r="A17" s="34"/>
      <c r="B17" s="46" t="s">
        <v>8</v>
      </c>
      <c r="C17" s="273" t="str">
        <f>'Elektromontažna dela'!$B$5</f>
        <v>ELEKTRO DELA IN OPREMA</v>
      </c>
      <c r="D17" s="273"/>
      <c r="E17" s="273"/>
      <c r="F17" s="273"/>
      <c r="G17" s="273"/>
      <c r="H17" s="273"/>
      <c r="I17" s="241">
        <f>'Elektromontažna dela'!$G$194</f>
        <v>0</v>
      </c>
      <c r="J17" s="241"/>
      <c r="K17" s="242"/>
      <c r="L17" s="47" t="s">
        <v>0</v>
      </c>
    </row>
    <row r="18" spans="1:13" ht="44.25" customHeight="1" x14ac:dyDescent="0.2">
      <c r="A18" s="34"/>
      <c r="B18" s="46" t="s">
        <v>20</v>
      </c>
      <c r="C18" s="240" t="str">
        <f>'SN in NN'!$B$5</f>
        <v>SN in NN OPREMA</v>
      </c>
      <c r="D18" s="240"/>
      <c r="E18" s="240"/>
      <c r="F18" s="240"/>
      <c r="G18" s="240"/>
      <c r="H18" s="240"/>
      <c r="I18" s="241">
        <f>'SN in NN'!$G$159</f>
        <v>0</v>
      </c>
      <c r="J18" s="241"/>
      <c r="K18" s="242"/>
      <c r="L18" s="47" t="s">
        <v>0</v>
      </c>
    </row>
    <row r="19" spans="1:13" ht="41.25" customHeight="1" x14ac:dyDescent="0.2">
      <c r="A19" s="34"/>
      <c r="B19" s="223" t="s">
        <v>32</v>
      </c>
      <c r="C19" s="253" t="str">
        <f>DEA!$B$5</f>
        <v>DIZEL ELEKTRIČNI AGREGAT 400kVA</v>
      </c>
      <c r="D19" s="254"/>
      <c r="E19" s="254"/>
      <c r="F19" s="254"/>
      <c r="G19" s="254"/>
      <c r="H19" s="255"/>
      <c r="I19" s="242">
        <f>DEA!$G$124</f>
        <v>0</v>
      </c>
      <c r="J19" s="256"/>
      <c r="K19" s="256"/>
      <c r="L19" s="47" t="s">
        <v>0</v>
      </c>
    </row>
    <row r="20" spans="1:13" ht="46.5" customHeight="1" x14ac:dyDescent="0.2">
      <c r="A20" s="34"/>
      <c r="B20" s="224" t="s">
        <v>40</v>
      </c>
      <c r="C20" s="257" t="str">
        <f>'ODKUP DEA'!$B$5</f>
        <v>ODKUP OBSTOJEČEGA DEA</v>
      </c>
      <c r="D20" s="258"/>
      <c r="E20" s="258"/>
      <c r="F20" s="258"/>
      <c r="G20" s="258"/>
      <c r="H20" s="259"/>
      <c r="I20" s="260">
        <f>'ODKUP DEA'!$G$18</f>
        <v>0</v>
      </c>
      <c r="J20" s="261"/>
      <c r="K20" s="261"/>
      <c r="L20" s="48" t="s">
        <v>0</v>
      </c>
    </row>
    <row r="21" spans="1:13" ht="46.5" customHeight="1" x14ac:dyDescent="0.2">
      <c r="A21" s="34"/>
      <c r="B21" s="46" t="s">
        <v>84</v>
      </c>
      <c r="C21" s="253" t="str">
        <f>'Vodenje in LR'!$B$5</f>
        <v>VODENJE / NADZOR, MERITVE IN LASTNA PORABA</v>
      </c>
      <c r="D21" s="254"/>
      <c r="E21" s="254"/>
      <c r="F21" s="254"/>
      <c r="G21" s="254"/>
      <c r="H21" s="255"/>
      <c r="I21" s="242">
        <f>'Vodenje in LR'!$G$105</f>
        <v>0</v>
      </c>
      <c r="J21" s="256"/>
      <c r="K21" s="256"/>
      <c r="L21" s="47" t="s">
        <v>0</v>
      </c>
    </row>
    <row r="22" spans="1:13" ht="46.5" customHeight="1" thickBot="1" x14ac:dyDescent="0.25">
      <c r="A22" s="34"/>
      <c r="B22" s="225" t="s">
        <v>89</v>
      </c>
      <c r="C22" s="248" t="str">
        <f>Vzdrževanje!$B$5</f>
        <v>VZDRŽEVANJE</v>
      </c>
      <c r="D22" s="249"/>
      <c r="E22" s="249"/>
      <c r="F22" s="249"/>
      <c r="G22" s="249"/>
      <c r="H22" s="250"/>
      <c r="I22" s="251">
        <f>Vzdrževanje!$G$34</f>
        <v>0</v>
      </c>
      <c r="J22" s="252"/>
      <c r="K22" s="252"/>
      <c r="L22" s="226" t="s">
        <v>0</v>
      </c>
    </row>
    <row r="23" spans="1:13" ht="30" customHeight="1" thickBot="1" x14ac:dyDescent="0.25">
      <c r="A23" s="34"/>
      <c r="B23" s="243" t="s">
        <v>2</v>
      </c>
      <c r="C23" s="244"/>
      <c r="D23" s="244"/>
      <c r="E23" s="244"/>
      <c r="F23" s="244"/>
      <c r="G23" s="244"/>
      <c r="H23" s="245"/>
      <c r="I23" s="238">
        <f>SUM(I16:K22)</f>
        <v>0</v>
      </c>
      <c r="J23" s="239"/>
      <c r="K23" s="239"/>
      <c r="L23" s="49" t="s">
        <v>0</v>
      </c>
    </row>
    <row r="24" spans="1:13" ht="30" customHeight="1" thickBot="1" x14ac:dyDescent="0.25">
      <c r="A24" s="34"/>
      <c r="B24" s="243" t="s">
        <v>44</v>
      </c>
      <c r="C24" s="244"/>
      <c r="D24" s="244"/>
      <c r="E24" s="50"/>
      <c r="F24" s="246">
        <v>0.22</v>
      </c>
      <c r="G24" s="247"/>
      <c r="H24" s="51"/>
      <c r="I24" s="238">
        <f>I23*(1+F24)</f>
        <v>0</v>
      </c>
      <c r="J24" s="239"/>
      <c r="K24" s="239"/>
      <c r="L24" s="49" t="s">
        <v>0</v>
      </c>
    </row>
    <row r="25" spans="1:13" x14ac:dyDescent="0.2">
      <c r="A25" s="34"/>
      <c r="B25" s="34"/>
      <c r="C25" s="34"/>
      <c r="D25" s="34"/>
      <c r="E25" s="34"/>
      <c r="F25" s="34"/>
      <c r="G25" s="34"/>
    </row>
    <row r="26" spans="1:13" x14ac:dyDescent="0.2">
      <c r="A26" s="34"/>
      <c r="B26" s="34"/>
      <c r="C26" s="34"/>
      <c r="D26" s="34"/>
      <c r="E26" s="34"/>
      <c r="F26" s="34"/>
      <c r="G26" s="34"/>
      <c r="H26" s="34"/>
      <c r="I26" s="34"/>
      <c r="J26" s="34"/>
      <c r="K26" s="34"/>
      <c r="L26" s="34"/>
      <c r="M26" s="34"/>
    </row>
    <row r="75" spans="10:10" ht="15.75" x14ac:dyDescent="0.25">
      <c r="J75" s="52"/>
    </row>
  </sheetData>
  <sheetProtection selectLockedCells="1"/>
  <mergeCells count="20">
    <mergeCell ref="B7:L8"/>
    <mergeCell ref="C16:H16"/>
    <mergeCell ref="I16:K16"/>
    <mergeCell ref="C17:H17"/>
    <mergeCell ref="I17:K17"/>
    <mergeCell ref="I24:K24"/>
    <mergeCell ref="C18:H18"/>
    <mergeCell ref="I18:K18"/>
    <mergeCell ref="B23:H23"/>
    <mergeCell ref="I23:K23"/>
    <mergeCell ref="B24:D24"/>
    <mergeCell ref="F24:G24"/>
    <mergeCell ref="C22:H22"/>
    <mergeCell ref="I22:K22"/>
    <mergeCell ref="C19:H19"/>
    <mergeCell ref="I19:K19"/>
    <mergeCell ref="C20:H20"/>
    <mergeCell ref="I20:K20"/>
    <mergeCell ref="C21:H21"/>
    <mergeCell ref="I21:K21"/>
  </mergeCells>
  <phoneticPr fontId="1" type="noConversion"/>
  <pageMargins left="0.78740157480314965" right="0.39370078740157483" top="0.19685039370078741" bottom="0.98425196850393704" header="0.19685039370078741" footer="0.19685039370078741"/>
  <pageSetup paperSize="9" scale="76" orientation="portrait" r:id="rId1"/>
  <headerFooter alignWithMargins="0">
    <oddFooter>&amp;L&amp;"Verdana,Navadno"&amp;9Objekt:    TP2050 Reaktor (DZR)
Vsebina:  Stroškovnik 
Št. načrta: 1082.E04
Mapa:       1082.M4/1
Datoteka: &amp;F&amp;R&amp;"Verdana,Navadno"&amp;9Revizija: 3
Datum: november 2016
Stran &amp;P od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96"/>
  <sheetViews>
    <sheetView view="pageBreakPreview" zoomScaleNormal="70" zoomScaleSheetLayoutView="100" workbookViewId="0">
      <pane ySplit="10" topLeftCell="A11" activePane="bottomLeft" state="frozen"/>
      <selection sqref="A1:XFD1048576"/>
      <selection pane="bottomLeft" activeCell="A11" sqref="A11"/>
    </sheetView>
  </sheetViews>
  <sheetFormatPr defaultRowHeight="12.75" x14ac:dyDescent="0.2"/>
  <cols>
    <col min="1" max="1" width="6.7109375" style="121" customWidth="1"/>
    <col min="2" max="2" width="6" style="122" customWidth="1"/>
    <col min="3" max="3" width="57.5703125" style="121" customWidth="1"/>
    <col min="4" max="4" width="9.140625" style="23"/>
    <col min="5" max="5" width="12.140625" style="208" customWidth="1"/>
    <col min="6" max="6" width="15.140625" style="123" customWidth="1"/>
    <col min="7" max="7" width="21.28515625" style="123" customWidth="1"/>
    <col min="8" max="8" width="9.140625" style="156"/>
    <col min="9" max="16384" width="9.140625" style="125"/>
  </cols>
  <sheetData>
    <row r="1" spans="1:8" x14ac:dyDescent="0.2">
      <c r="A1" s="125"/>
      <c r="H1" s="124"/>
    </row>
    <row r="2" spans="1:8" x14ac:dyDescent="0.2">
      <c r="A2" s="125"/>
      <c r="H2" s="124"/>
    </row>
    <row r="3" spans="1:8" x14ac:dyDescent="0.2">
      <c r="A3" s="126"/>
      <c r="H3" s="124"/>
    </row>
    <row r="4" spans="1:8" ht="9" customHeight="1" x14ac:dyDescent="0.2">
      <c r="A4" s="125"/>
      <c r="B4" s="127"/>
      <c r="C4" s="128"/>
      <c r="D4" s="129"/>
      <c r="E4" s="209"/>
      <c r="F4" s="130"/>
      <c r="G4" s="130"/>
      <c r="H4" s="124"/>
    </row>
    <row r="5" spans="1:8" ht="24" customHeight="1" x14ac:dyDescent="0.3">
      <c r="A5" s="131" t="s">
        <v>1</v>
      </c>
      <c r="B5" s="274" t="s">
        <v>128</v>
      </c>
      <c r="C5" s="274"/>
      <c r="D5" s="274"/>
      <c r="E5" s="274"/>
      <c r="F5" s="274"/>
      <c r="G5" s="274"/>
      <c r="H5" s="124"/>
    </row>
    <row r="6" spans="1:8" ht="3" customHeight="1" x14ac:dyDescent="0.3">
      <c r="A6" s="131"/>
      <c r="B6" s="132"/>
      <c r="C6" s="132"/>
      <c r="D6" s="132"/>
      <c r="E6" s="132"/>
      <c r="F6" s="132"/>
      <c r="G6" s="132"/>
      <c r="H6" s="124"/>
    </row>
    <row r="7" spans="1:8" ht="18.75" customHeight="1" x14ac:dyDescent="0.25">
      <c r="A7" s="133"/>
      <c r="B7" s="275"/>
      <c r="C7" s="275"/>
      <c r="D7" s="275"/>
      <c r="E7" s="275"/>
      <c r="F7" s="275"/>
      <c r="G7" s="275"/>
      <c r="H7" s="124"/>
    </row>
    <row r="8" spans="1:8" ht="10.5" customHeight="1" thickBot="1" x14ac:dyDescent="0.3">
      <c r="A8" s="134"/>
      <c r="B8" s="135"/>
      <c r="C8" s="135"/>
      <c r="D8" s="135"/>
      <c r="E8" s="135"/>
      <c r="F8" s="135"/>
      <c r="G8" s="135"/>
      <c r="H8" s="124"/>
    </row>
    <row r="9" spans="1:8" s="137" customFormat="1" ht="12.75" customHeight="1" x14ac:dyDescent="0.2">
      <c r="A9" s="276" t="s">
        <v>415</v>
      </c>
      <c r="B9" s="277"/>
      <c r="C9" s="286" t="s">
        <v>3</v>
      </c>
      <c r="D9" s="286" t="s">
        <v>4</v>
      </c>
      <c r="E9" s="280" t="s">
        <v>5</v>
      </c>
      <c r="F9" s="280" t="s">
        <v>6</v>
      </c>
      <c r="G9" s="282" t="s">
        <v>7</v>
      </c>
      <c r="H9" s="136"/>
    </row>
    <row r="10" spans="1:8" ht="26.25" customHeight="1" thickBot="1" x14ac:dyDescent="0.25">
      <c r="A10" s="278"/>
      <c r="B10" s="279"/>
      <c r="C10" s="287"/>
      <c r="D10" s="287"/>
      <c r="E10" s="281"/>
      <c r="F10" s="281"/>
      <c r="G10" s="283"/>
      <c r="H10" s="124"/>
    </row>
    <row r="11" spans="1:8" ht="18" x14ac:dyDescent="0.2">
      <c r="A11" s="138"/>
      <c r="B11" s="178"/>
      <c r="C11" s="140"/>
      <c r="D11" s="187"/>
      <c r="E11" s="210"/>
      <c r="F11" s="143"/>
      <c r="G11" s="144"/>
      <c r="H11" s="145"/>
    </row>
    <row r="12" spans="1:8" ht="18" x14ac:dyDescent="0.2">
      <c r="A12" s="21" t="s">
        <v>1</v>
      </c>
      <c r="B12" s="22" t="s">
        <v>1</v>
      </c>
      <c r="C12" s="158" t="s">
        <v>134</v>
      </c>
      <c r="D12" s="159"/>
      <c r="E12" s="211"/>
      <c r="F12" s="161"/>
      <c r="G12" s="162"/>
      <c r="H12" s="145"/>
    </row>
    <row r="13" spans="1:8" x14ac:dyDescent="0.2">
      <c r="A13" s="188"/>
      <c r="B13" s="27"/>
      <c r="C13" s="1"/>
      <c r="D13" s="35"/>
      <c r="E13" s="171"/>
      <c r="F13" s="212"/>
      <c r="G13" s="25"/>
      <c r="H13" s="124"/>
    </row>
    <row r="14" spans="1:8" ht="25.5" x14ac:dyDescent="0.2">
      <c r="A14" s="188"/>
      <c r="B14" s="27" t="s">
        <v>10</v>
      </c>
      <c r="C14" s="1" t="s">
        <v>129</v>
      </c>
      <c r="D14" s="35" t="s">
        <v>74</v>
      </c>
      <c r="E14" s="171">
        <v>14</v>
      </c>
      <c r="F14" s="212"/>
      <c r="G14" s="25">
        <f>E14*F14</f>
        <v>0</v>
      </c>
      <c r="H14" s="124"/>
    </row>
    <row r="15" spans="1:8" x14ac:dyDescent="0.2">
      <c r="A15" s="188"/>
      <c r="B15" s="27"/>
      <c r="C15" s="1"/>
      <c r="D15" s="35"/>
      <c r="E15" s="171"/>
      <c r="F15" s="212"/>
      <c r="G15" s="25"/>
      <c r="H15" s="124"/>
    </row>
    <row r="16" spans="1:8" ht="25.5" x14ac:dyDescent="0.2">
      <c r="A16" s="188"/>
      <c r="B16" s="27" t="s">
        <v>11</v>
      </c>
      <c r="C16" s="1" t="s">
        <v>193</v>
      </c>
      <c r="D16" s="35" t="s">
        <v>74</v>
      </c>
      <c r="E16" s="171">
        <v>2</v>
      </c>
      <c r="F16" s="212"/>
      <c r="G16" s="25">
        <f>E16*F16</f>
        <v>0</v>
      </c>
      <c r="H16" s="124"/>
    </row>
    <row r="17" spans="1:8" x14ac:dyDescent="0.2">
      <c r="A17" s="188"/>
      <c r="B17" s="27"/>
      <c r="C17" s="1"/>
      <c r="D17" s="35"/>
      <c r="E17" s="171"/>
      <c r="F17" s="212"/>
      <c r="G17" s="25"/>
      <c r="H17" s="124"/>
    </row>
    <row r="18" spans="1:8" ht="25.5" x14ac:dyDescent="0.2">
      <c r="A18" s="188"/>
      <c r="B18" s="27" t="s">
        <v>12</v>
      </c>
      <c r="C18" s="1" t="s">
        <v>130</v>
      </c>
      <c r="D18" s="35" t="s">
        <v>9</v>
      </c>
      <c r="E18" s="171">
        <v>1</v>
      </c>
      <c r="F18" s="212"/>
      <c r="G18" s="25">
        <f t="shared" ref="G18" si="0">E18*F18</f>
        <v>0</v>
      </c>
      <c r="H18" s="124"/>
    </row>
    <row r="19" spans="1:8" x14ac:dyDescent="0.2">
      <c r="A19" s="188"/>
      <c r="B19" s="27"/>
      <c r="C19" s="1"/>
      <c r="D19" s="35"/>
      <c r="E19" s="171"/>
      <c r="F19" s="212"/>
      <c r="G19" s="25"/>
      <c r="H19" s="124"/>
    </row>
    <row r="20" spans="1:8" ht="38.25" x14ac:dyDescent="0.2">
      <c r="A20" s="188"/>
      <c r="B20" s="27" t="s">
        <v>13</v>
      </c>
      <c r="C20" s="1" t="s">
        <v>413</v>
      </c>
      <c r="D20" s="35" t="s">
        <v>9</v>
      </c>
      <c r="E20" s="171">
        <v>1</v>
      </c>
      <c r="F20" s="212"/>
      <c r="G20" s="25">
        <f>E20*F20</f>
        <v>0</v>
      </c>
      <c r="H20" s="124"/>
    </row>
    <row r="21" spans="1:8" x14ac:dyDescent="0.2">
      <c r="A21" s="188"/>
      <c r="B21" s="27"/>
      <c r="C21" s="1"/>
      <c r="D21" s="35"/>
      <c r="E21" s="171"/>
      <c r="F21" s="212"/>
      <c r="G21" s="25"/>
      <c r="H21" s="124"/>
    </row>
    <row r="22" spans="1:8" ht="38.25" x14ac:dyDescent="0.2">
      <c r="A22" s="188"/>
      <c r="B22" s="27" t="s">
        <v>14</v>
      </c>
      <c r="C22" s="1" t="s">
        <v>417</v>
      </c>
      <c r="D22" s="35" t="s">
        <v>17</v>
      </c>
      <c r="E22" s="171">
        <v>5</v>
      </c>
      <c r="F22" s="212"/>
      <c r="G22" s="25">
        <f t="shared" ref="G22" si="1">E22*F22</f>
        <v>0</v>
      </c>
      <c r="H22" s="124"/>
    </row>
    <row r="23" spans="1:8" x14ac:dyDescent="0.2">
      <c r="A23" s="188"/>
      <c r="B23" s="27"/>
      <c r="C23" s="1"/>
      <c r="D23" s="35"/>
      <c r="E23" s="171"/>
      <c r="F23" s="212"/>
      <c r="G23" s="25"/>
      <c r="H23" s="124"/>
    </row>
    <row r="24" spans="1:8" ht="38.25" x14ac:dyDescent="0.2">
      <c r="A24" s="188"/>
      <c r="B24" s="27" t="s">
        <v>18</v>
      </c>
      <c r="C24" s="1" t="s">
        <v>418</v>
      </c>
      <c r="D24" s="35" t="s">
        <v>17</v>
      </c>
      <c r="E24" s="171">
        <v>5</v>
      </c>
      <c r="F24" s="212"/>
      <c r="G24" s="25">
        <f t="shared" ref="G24" si="2">E24*F24</f>
        <v>0</v>
      </c>
      <c r="H24" s="124"/>
    </row>
    <row r="25" spans="1:8" x14ac:dyDescent="0.2">
      <c r="A25" s="188"/>
      <c r="B25" s="27"/>
      <c r="C25" s="1"/>
      <c r="D25" s="35"/>
      <c r="E25" s="171"/>
      <c r="F25" s="212"/>
      <c r="G25" s="25"/>
      <c r="H25" s="124"/>
    </row>
    <row r="26" spans="1:8" ht="41.25" customHeight="1" x14ac:dyDescent="0.2">
      <c r="A26" s="188"/>
      <c r="B26" s="27" t="s">
        <v>19</v>
      </c>
      <c r="C26" s="1" t="s">
        <v>419</v>
      </c>
      <c r="D26" s="35" t="s">
        <v>17</v>
      </c>
      <c r="E26" s="171">
        <v>30</v>
      </c>
      <c r="F26" s="29"/>
      <c r="G26" s="25">
        <f t="shared" ref="G26" si="3">E26*F26</f>
        <v>0</v>
      </c>
      <c r="H26" s="124"/>
    </row>
    <row r="27" spans="1:8" x14ac:dyDescent="0.2">
      <c r="A27" s="188"/>
      <c r="B27" s="27"/>
      <c r="C27" s="1"/>
      <c r="D27" s="35"/>
      <c r="E27" s="171"/>
      <c r="F27" s="212"/>
      <c r="G27" s="25"/>
      <c r="H27" s="124"/>
    </row>
    <row r="28" spans="1:8" ht="25.5" x14ac:dyDescent="0.2">
      <c r="A28" s="188"/>
      <c r="B28" s="27" t="s">
        <v>24</v>
      </c>
      <c r="C28" s="1" t="s">
        <v>420</v>
      </c>
      <c r="D28" s="35" t="s">
        <v>23</v>
      </c>
      <c r="E28" s="171">
        <v>12</v>
      </c>
      <c r="F28" s="212"/>
      <c r="G28" s="25">
        <f>E28*F28</f>
        <v>0</v>
      </c>
      <c r="H28" s="124"/>
    </row>
    <row r="29" spans="1:8" x14ac:dyDescent="0.2">
      <c r="A29" s="188"/>
      <c r="B29" s="27"/>
      <c r="C29" s="1"/>
      <c r="D29" s="35"/>
      <c r="E29" s="171"/>
      <c r="F29" s="212"/>
      <c r="G29" s="25"/>
      <c r="H29" s="124"/>
    </row>
    <row r="30" spans="1:8" ht="25.5" x14ac:dyDescent="0.2">
      <c r="A30" s="188"/>
      <c r="B30" s="27" t="s">
        <v>46</v>
      </c>
      <c r="C30" s="1" t="s">
        <v>421</v>
      </c>
      <c r="D30" s="35" t="s">
        <v>17</v>
      </c>
      <c r="E30" s="171">
        <v>5</v>
      </c>
      <c r="F30" s="212"/>
      <c r="G30" s="25">
        <f t="shared" ref="G30" si="4">E30*F30</f>
        <v>0</v>
      </c>
      <c r="H30" s="124"/>
    </row>
    <row r="31" spans="1:8" x14ac:dyDescent="0.2">
      <c r="A31" s="188"/>
      <c r="B31" s="27"/>
      <c r="C31" s="1"/>
      <c r="D31" s="35"/>
      <c r="E31" s="171"/>
      <c r="F31" s="212"/>
      <c r="G31" s="25"/>
      <c r="H31" s="124"/>
    </row>
    <row r="32" spans="1:8" ht="28.5" customHeight="1" x14ac:dyDescent="0.2">
      <c r="A32" s="188"/>
      <c r="B32" s="27" t="s">
        <v>47</v>
      </c>
      <c r="C32" s="1" t="s">
        <v>422</v>
      </c>
      <c r="D32" s="35" t="s">
        <v>23</v>
      </c>
      <c r="E32" s="171">
        <v>3</v>
      </c>
      <c r="F32" s="212"/>
      <c r="G32" s="25">
        <f>E32*F32</f>
        <v>0</v>
      </c>
      <c r="H32" s="124"/>
    </row>
    <row r="33" spans="1:8" x14ac:dyDescent="0.2">
      <c r="A33" s="188"/>
      <c r="B33" s="27"/>
      <c r="C33" s="1"/>
      <c r="D33" s="35"/>
      <c r="E33" s="171"/>
      <c r="F33" s="212"/>
      <c r="G33" s="25"/>
      <c r="H33" s="124"/>
    </row>
    <row r="34" spans="1:8" ht="38.25" x14ac:dyDescent="0.2">
      <c r="A34" s="188"/>
      <c r="B34" s="27" t="s">
        <v>48</v>
      </c>
      <c r="C34" s="1" t="s">
        <v>131</v>
      </c>
      <c r="D34" s="35" t="s">
        <v>23</v>
      </c>
      <c r="E34" s="171">
        <v>20</v>
      </c>
      <c r="F34" s="212"/>
      <c r="G34" s="25">
        <f t="shared" ref="G34:G36" si="5">E34*F34</f>
        <v>0</v>
      </c>
      <c r="H34" s="124"/>
    </row>
    <row r="35" spans="1:8" x14ac:dyDescent="0.2">
      <c r="A35" s="188"/>
      <c r="B35" s="27"/>
      <c r="C35" s="1"/>
      <c r="D35" s="35"/>
      <c r="E35" s="171"/>
      <c r="F35" s="212"/>
      <c r="G35" s="25"/>
      <c r="H35" s="124"/>
    </row>
    <row r="36" spans="1:8" x14ac:dyDescent="0.2">
      <c r="A36" s="188"/>
      <c r="B36" s="27" t="s">
        <v>58</v>
      </c>
      <c r="C36" s="1" t="s">
        <v>446</v>
      </c>
      <c r="D36" s="35" t="s">
        <v>23</v>
      </c>
      <c r="E36" s="171">
        <v>30</v>
      </c>
      <c r="F36" s="212"/>
      <c r="G36" s="25">
        <f t="shared" si="5"/>
        <v>0</v>
      </c>
      <c r="H36" s="124"/>
    </row>
    <row r="37" spans="1:8" x14ac:dyDescent="0.2">
      <c r="A37" s="188"/>
      <c r="B37" s="27"/>
      <c r="C37" s="1"/>
      <c r="D37" s="35"/>
      <c r="E37" s="171"/>
      <c r="F37" s="212"/>
      <c r="G37" s="25"/>
      <c r="H37" s="124"/>
    </row>
    <row r="38" spans="1:8" ht="30" customHeight="1" x14ac:dyDescent="0.2">
      <c r="A38" s="188"/>
      <c r="B38" s="27" t="s">
        <v>68</v>
      </c>
      <c r="C38" s="1" t="s">
        <v>141</v>
      </c>
      <c r="D38" s="35" t="s">
        <v>74</v>
      </c>
      <c r="E38" s="171">
        <v>5</v>
      </c>
      <c r="F38" s="212"/>
      <c r="G38" s="25">
        <f>E38*F38</f>
        <v>0</v>
      </c>
      <c r="H38" s="124"/>
    </row>
    <row r="39" spans="1:8" x14ac:dyDescent="0.2">
      <c r="A39" s="188"/>
      <c r="B39" s="27"/>
      <c r="C39" s="1"/>
      <c r="D39" s="35"/>
      <c r="E39" s="171"/>
      <c r="F39" s="212"/>
      <c r="G39" s="25"/>
      <c r="H39" s="124"/>
    </row>
    <row r="40" spans="1:8" ht="25.5" x14ac:dyDescent="0.2">
      <c r="A40" s="188"/>
      <c r="B40" s="27" t="s">
        <v>69</v>
      </c>
      <c r="C40" s="1" t="s">
        <v>132</v>
      </c>
      <c r="D40" s="35" t="s">
        <v>9</v>
      </c>
      <c r="E40" s="171">
        <v>1</v>
      </c>
      <c r="F40" s="212"/>
      <c r="G40" s="25">
        <f t="shared" ref="G40" si="6">E40*F40</f>
        <v>0</v>
      </c>
      <c r="H40" s="124"/>
    </row>
    <row r="41" spans="1:8" x14ac:dyDescent="0.2">
      <c r="A41" s="188"/>
      <c r="B41" s="27"/>
      <c r="C41" s="1"/>
      <c r="D41" s="35"/>
      <c r="E41" s="171"/>
      <c r="F41" s="212"/>
      <c r="G41" s="25"/>
      <c r="H41" s="124"/>
    </row>
    <row r="42" spans="1:8" ht="25.5" x14ac:dyDescent="0.2">
      <c r="A42" s="188"/>
      <c r="B42" s="27" t="s">
        <v>70</v>
      </c>
      <c r="C42" s="1" t="s">
        <v>261</v>
      </c>
      <c r="D42" s="35" t="s">
        <v>23</v>
      </c>
      <c r="E42" s="171">
        <v>40</v>
      </c>
      <c r="F42" s="212"/>
      <c r="G42" s="25">
        <f t="shared" ref="G42" si="7">E42*F42</f>
        <v>0</v>
      </c>
      <c r="H42" s="124"/>
    </row>
    <row r="43" spans="1:8" x14ac:dyDescent="0.2">
      <c r="A43" s="188"/>
      <c r="B43" s="27"/>
      <c r="C43" s="1"/>
      <c r="D43" s="35"/>
      <c r="E43" s="171"/>
      <c r="F43" s="212"/>
      <c r="G43" s="25"/>
      <c r="H43" s="124"/>
    </row>
    <row r="44" spans="1:8" ht="25.5" x14ac:dyDescent="0.2">
      <c r="A44" s="188"/>
      <c r="B44" s="27" t="s">
        <v>71</v>
      </c>
      <c r="C44" s="1" t="s">
        <v>143</v>
      </c>
      <c r="D44" s="35" t="s">
        <v>23</v>
      </c>
      <c r="E44" s="171">
        <v>140</v>
      </c>
      <c r="F44" s="212"/>
      <c r="G44" s="25">
        <f t="shared" ref="G44" si="8">E44*F44</f>
        <v>0</v>
      </c>
      <c r="H44" s="124"/>
    </row>
    <row r="45" spans="1:8" x14ac:dyDescent="0.2">
      <c r="A45" s="188"/>
      <c r="B45" s="27"/>
      <c r="C45" s="1"/>
      <c r="D45" s="35"/>
      <c r="E45" s="171"/>
      <c r="F45" s="212"/>
      <c r="G45" s="25"/>
      <c r="H45" s="124"/>
    </row>
    <row r="46" spans="1:8" ht="16.5" customHeight="1" x14ac:dyDescent="0.2">
      <c r="A46" s="188"/>
      <c r="B46" s="27" t="s">
        <v>72</v>
      </c>
      <c r="C46" s="213" t="s">
        <v>142</v>
      </c>
      <c r="D46" s="35" t="s">
        <v>9</v>
      </c>
      <c r="E46" s="171">
        <v>1</v>
      </c>
      <c r="F46" s="212"/>
      <c r="G46" s="25">
        <f t="shared" ref="G46" si="9">E46*F46</f>
        <v>0</v>
      </c>
      <c r="H46" s="124"/>
    </row>
    <row r="47" spans="1:8" x14ac:dyDescent="0.2">
      <c r="A47" s="188"/>
      <c r="B47" s="27"/>
      <c r="C47" s="1"/>
      <c r="D47" s="35"/>
      <c r="E47" s="171"/>
      <c r="F47" s="212"/>
      <c r="G47" s="25"/>
      <c r="H47" s="124"/>
    </row>
    <row r="48" spans="1:8" ht="38.25" x14ac:dyDescent="0.2">
      <c r="A48" s="188"/>
      <c r="B48" s="27" t="s">
        <v>73</v>
      </c>
      <c r="C48" s="1" t="s">
        <v>133</v>
      </c>
      <c r="D48" s="35" t="s">
        <v>9</v>
      </c>
      <c r="E48" s="171">
        <v>1</v>
      </c>
      <c r="F48" s="212"/>
      <c r="G48" s="25">
        <f t="shared" ref="G48" si="10">E48*F48</f>
        <v>0</v>
      </c>
      <c r="H48" s="124"/>
    </row>
    <row r="49" spans="1:8" x14ac:dyDescent="0.2">
      <c r="A49" s="188"/>
      <c r="B49" s="27"/>
      <c r="C49" s="1"/>
      <c r="D49" s="35"/>
      <c r="E49" s="171"/>
      <c r="F49" s="212"/>
      <c r="G49" s="25"/>
      <c r="H49" s="124"/>
    </row>
    <row r="50" spans="1:8" x14ac:dyDescent="0.2">
      <c r="A50" s="188"/>
      <c r="B50" s="27" t="s">
        <v>447</v>
      </c>
      <c r="C50" s="1" t="s">
        <v>135</v>
      </c>
      <c r="D50" s="35" t="s">
        <v>136</v>
      </c>
      <c r="E50" s="171">
        <v>5</v>
      </c>
      <c r="F50" s="212"/>
      <c r="G50" s="25">
        <f>SUM(G14:G48)*0.05</f>
        <v>0</v>
      </c>
      <c r="H50" s="124"/>
    </row>
    <row r="51" spans="1:8" ht="13.5" thickBot="1" x14ac:dyDescent="0.25">
      <c r="A51" s="188"/>
      <c r="B51" s="27"/>
      <c r="C51" s="1"/>
      <c r="D51" s="35"/>
      <c r="E51" s="171"/>
      <c r="F51" s="212"/>
      <c r="G51" s="25"/>
      <c r="H51" s="124"/>
    </row>
    <row r="52" spans="1:8" ht="23.25" customHeight="1" thickBot="1" x14ac:dyDescent="0.3">
      <c r="A52" s="288" t="s">
        <v>137</v>
      </c>
      <c r="B52" s="289"/>
      <c r="C52" s="289"/>
      <c r="D52" s="289"/>
      <c r="E52" s="289"/>
      <c r="F52" s="290"/>
      <c r="G52" s="152">
        <f>SUM(G13:G51)</f>
        <v>0</v>
      </c>
      <c r="H52" s="124"/>
    </row>
    <row r="53" spans="1:8" x14ac:dyDescent="0.2">
      <c r="A53" s="188"/>
      <c r="B53" s="27"/>
      <c r="C53" s="1"/>
      <c r="D53" s="35"/>
      <c r="E53" s="171"/>
      <c r="F53" s="212"/>
      <c r="G53" s="25"/>
      <c r="H53" s="124"/>
    </row>
    <row r="54" spans="1:8" ht="18.75" customHeight="1" x14ac:dyDescent="0.2">
      <c r="A54" s="21" t="s">
        <v>1</v>
      </c>
      <c r="B54" s="22" t="s">
        <v>8</v>
      </c>
      <c r="C54" s="158" t="s">
        <v>138</v>
      </c>
      <c r="D54" s="35"/>
      <c r="E54" s="171"/>
      <c r="F54" s="212"/>
      <c r="G54" s="25"/>
      <c r="H54" s="124"/>
    </row>
    <row r="55" spans="1:8" x14ac:dyDescent="0.2">
      <c r="A55" s="188"/>
      <c r="B55" s="27"/>
      <c r="C55" s="1"/>
      <c r="D55" s="35"/>
      <c r="E55" s="171"/>
      <c r="F55" s="212"/>
      <c r="G55" s="25"/>
      <c r="H55" s="124"/>
    </row>
    <row r="56" spans="1:8" ht="54.75" customHeight="1" x14ac:dyDescent="0.2">
      <c r="A56" s="188"/>
      <c r="B56" s="27" t="s">
        <v>15</v>
      </c>
      <c r="C56" s="1" t="s">
        <v>423</v>
      </c>
      <c r="D56" s="35" t="s">
        <v>9</v>
      </c>
      <c r="E56" s="171">
        <v>1</v>
      </c>
      <c r="F56" s="212"/>
      <c r="G56" s="25">
        <f t="shared" ref="G56" si="11">E56*F56</f>
        <v>0</v>
      </c>
      <c r="H56" s="124"/>
    </row>
    <row r="57" spans="1:8" x14ac:dyDescent="0.2">
      <c r="A57" s="188"/>
      <c r="B57" s="27"/>
      <c r="C57" s="1"/>
      <c r="D57" s="35"/>
      <c r="E57" s="171"/>
      <c r="F57" s="212"/>
      <c r="G57" s="25"/>
      <c r="H57" s="124"/>
    </row>
    <row r="58" spans="1:8" ht="25.5" x14ac:dyDescent="0.2">
      <c r="A58" s="188"/>
      <c r="B58" s="27" t="s">
        <v>49</v>
      </c>
      <c r="C58" s="1" t="s">
        <v>424</v>
      </c>
      <c r="D58" s="35" t="s">
        <v>9</v>
      </c>
      <c r="E58" s="171">
        <v>1</v>
      </c>
      <c r="F58" s="212"/>
      <c r="G58" s="25">
        <f>E58*F58</f>
        <v>0</v>
      </c>
      <c r="H58" s="124"/>
    </row>
    <row r="59" spans="1:8" x14ac:dyDescent="0.2">
      <c r="A59" s="188"/>
      <c r="B59" s="27"/>
      <c r="C59" s="1"/>
      <c r="D59" s="35"/>
      <c r="E59" s="171"/>
      <c r="F59" s="212"/>
      <c r="G59" s="25"/>
      <c r="H59" s="124"/>
    </row>
    <row r="60" spans="1:8" ht="52.5" x14ac:dyDescent="0.2">
      <c r="A60" s="188"/>
      <c r="B60" s="27" t="s">
        <v>50</v>
      </c>
      <c r="C60" s="1" t="s">
        <v>425</v>
      </c>
      <c r="D60" s="35" t="s">
        <v>23</v>
      </c>
      <c r="E60" s="171">
        <v>45</v>
      </c>
      <c r="F60" s="212"/>
      <c r="G60" s="25">
        <f t="shared" ref="G60" si="12">E60*F60</f>
        <v>0</v>
      </c>
      <c r="H60" s="124"/>
    </row>
    <row r="61" spans="1:8" x14ac:dyDescent="0.2">
      <c r="A61" s="188"/>
      <c r="B61" s="27"/>
      <c r="C61" s="1"/>
      <c r="D61" s="35"/>
      <c r="E61" s="171"/>
      <c r="F61" s="212"/>
      <c r="G61" s="25"/>
      <c r="H61" s="124"/>
    </row>
    <row r="62" spans="1:8" ht="25.5" x14ac:dyDescent="0.2">
      <c r="A62" s="188"/>
      <c r="B62" s="27" t="s">
        <v>51</v>
      </c>
      <c r="C62" s="1" t="s">
        <v>426</v>
      </c>
      <c r="D62" s="35" t="s">
        <v>9</v>
      </c>
      <c r="E62" s="171">
        <v>1</v>
      </c>
      <c r="F62" s="212"/>
      <c r="G62" s="25">
        <f>E62*F62</f>
        <v>0</v>
      </c>
      <c r="H62" s="124"/>
    </row>
    <row r="63" spans="1:8" x14ac:dyDescent="0.2">
      <c r="A63" s="188"/>
      <c r="B63" s="27"/>
      <c r="C63" s="1"/>
      <c r="D63" s="35"/>
      <c r="E63" s="171"/>
      <c r="F63" s="212"/>
      <c r="G63" s="25"/>
      <c r="H63" s="124"/>
    </row>
    <row r="64" spans="1:8" ht="42.75" customHeight="1" x14ac:dyDescent="0.2">
      <c r="A64" s="188"/>
      <c r="B64" s="27" t="s">
        <v>52</v>
      </c>
      <c r="C64" s="1" t="s">
        <v>448</v>
      </c>
      <c r="D64" s="35" t="s">
        <v>16</v>
      </c>
      <c r="E64" s="171">
        <v>3</v>
      </c>
      <c r="F64" s="212"/>
      <c r="G64" s="25">
        <f t="shared" ref="G64" si="13">E64*F64</f>
        <v>0</v>
      </c>
      <c r="H64" s="124"/>
    </row>
    <row r="65" spans="1:8" x14ac:dyDescent="0.2">
      <c r="A65" s="188"/>
      <c r="B65" s="27"/>
      <c r="C65" s="1"/>
      <c r="D65" s="35"/>
      <c r="E65" s="171"/>
      <c r="F65" s="212"/>
      <c r="G65" s="25"/>
      <c r="H65" s="124"/>
    </row>
    <row r="66" spans="1:8" ht="38.25" x14ac:dyDescent="0.2">
      <c r="A66" s="188"/>
      <c r="B66" s="27" t="s">
        <v>53</v>
      </c>
      <c r="C66" s="1" t="s">
        <v>427</v>
      </c>
      <c r="D66" s="35" t="s">
        <v>9</v>
      </c>
      <c r="E66" s="171">
        <v>1</v>
      </c>
      <c r="F66" s="212"/>
      <c r="G66" s="25">
        <f t="shared" ref="G66" si="14">E66*F66</f>
        <v>0</v>
      </c>
      <c r="H66" s="124"/>
    </row>
    <row r="67" spans="1:8" x14ac:dyDescent="0.2">
      <c r="A67" s="188"/>
      <c r="B67" s="27"/>
      <c r="C67" s="1"/>
      <c r="D67" s="35"/>
      <c r="E67" s="171"/>
      <c r="F67" s="212"/>
      <c r="G67" s="25"/>
      <c r="H67" s="124"/>
    </row>
    <row r="68" spans="1:8" x14ac:dyDescent="0.2">
      <c r="A68" s="188"/>
      <c r="B68" s="27" t="s">
        <v>54</v>
      </c>
      <c r="C68" s="1" t="s">
        <v>139</v>
      </c>
      <c r="D68" s="35" t="s">
        <v>16</v>
      </c>
      <c r="E68" s="171">
        <v>2</v>
      </c>
      <c r="F68" s="212"/>
      <c r="G68" s="25">
        <f>E68*F68</f>
        <v>0</v>
      </c>
      <c r="H68" s="124"/>
    </row>
    <row r="69" spans="1:8" x14ac:dyDescent="0.2">
      <c r="A69" s="188"/>
      <c r="B69" s="27"/>
      <c r="C69" s="1"/>
      <c r="D69" s="35"/>
      <c r="E69" s="171"/>
      <c r="F69" s="212"/>
      <c r="G69" s="25"/>
      <c r="H69" s="124"/>
    </row>
    <row r="70" spans="1:8" ht="30.75" customHeight="1" x14ac:dyDescent="0.2">
      <c r="A70" s="188"/>
      <c r="B70" s="27" t="s">
        <v>55</v>
      </c>
      <c r="C70" s="1" t="s">
        <v>395</v>
      </c>
      <c r="D70" s="35" t="s">
        <v>9</v>
      </c>
      <c r="E70" s="171">
        <v>2</v>
      </c>
      <c r="F70" s="212"/>
      <c r="G70" s="25">
        <f t="shared" ref="G70" si="15">E70*F70</f>
        <v>0</v>
      </c>
      <c r="H70" s="124"/>
    </row>
    <row r="71" spans="1:8" x14ac:dyDescent="0.2">
      <c r="A71" s="188"/>
      <c r="B71" s="27"/>
      <c r="C71" s="1"/>
      <c r="D71" s="35"/>
      <c r="E71" s="171"/>
      <c r="F71" s="212"/>
      <c r="G71" s="25"/>
      <c r="H71" s="124"/>
    </row>
    <row r="72" spans="1:8" ht="38.25" x14ac:dyDescent="0.2">
      <c r="A72" s="188"/>
      <c r="B72" s="27" t="s">
        <v>65</v>
      </c>
      <c r="C72" s="1" t="s">
        <v>428</v>
      </c>
      <c r="D72" s="35" t="s">
        <v>9</v>
      </c>
      <c r="E72" s="171">
        <v>1</v>
      </c>
      <c r="F72" s="212"/>
      <c r="G72" s="25">
        <f t="shared" ref="G72" si="16">E72*F72</f>
        <v>0</v>
      </c>
      <c r="H72" s="124"/>
    </row>
    <row r="73" spans="1:8" x14ac:dyDescent="0.2">
      <c r="A73" s="188"/>
      <c r="B73" s="27"/>
      <c r="C73" s="1"/>
      <c r="D73" s="35"/>
      <c r="E73" s="171"/>
      <c r="F73" s="212"/>
      <c r="G73" s="25"/>
      <c r="H73" s="124"/>
    </row>
    <row r="74" spans="1:8" ht="38.25" x14ac:dyDescent="0.2">
      <c r="A74" s="188"/>
      <c r="B74" s="27" t="s">
        <v>66</v>
      </c>
      <c r="C74" s="1" t="s">
        <v>451</v>
      </c>
      <c r="D74" s="35" t="s">
        <v>9</v>
      </c>
      <c r="E74" s="171">
        <v>1</v>
      </c>
      <c r="F74" s="212"/>
      <c r="G74" s="25">
        <f t="shared" ref="G74" si="17">E74*F74</f>
        <v>0</v>
      </c>
      <c r="H74" s="124"/>
    </row>
    <row r="75" spans="1:8" x14ac:dyDescent="0.2">
      <c r="A75" s="188"/>
      <c r="B75" s="27"/>
      <c r="C75" s="1"/>
      <c r="D75" s="35"/>
      <c r="E75" s="171"/>
      <c r="F75" s="212"/>
      <c r="G75" s="25"/>
      <c r="H75" s="124"/>
    </row>
    <row r="76" spans="1:8" x14ac:dyDescent="0.2">
      <c r="A76" s="188"/>
      <c r="B76" s="27" t="s">
        <v>67</v>
      </c>
      <c r="C76" s="1" t="s">
        <v>429</v>
      </c>
      <c r="D76" s="35" t="s">
        <v>136</v>
      </c>
      <c r="E76" s="171">
        <v>5</v>
      </c>
      <c r="F76" s="212"/>
      <c r="G76" s="25">
        <f>SUM(G55:G75)*0.05</f>
        <v>0</v>
      </c>
      <c r="H76" s="124"/>
    </row>
    <row r="77" spans="1:8" ht="13.5" thickBot="1" x14ac:dyDescent="0.25">
      <c r="A77" s="188"/>
      <c r="B77" s="27"/>
      <c r="C77" s="1"/>
      <c r="D77" s="35"/>
      <c r="E77" s="171"/>
      <c r="F77" s="212"/>
      <c r="G77" s="25"/>
      <c r="H77" s="124"/>
    </row>
    <row r="78" spans="1:8" ht="18.75" thickBot="1" x14ac:dyDescent="0.3">
      <c r="A78" s="288" t="s">
        <v>140</v>
      </c>
      <c r="B78" s="289"/>
      <c r="C78" s="289"/>
      <c r="D78" s="289"/>
      <c r="E78" s="289"/>
      <c r="F78" s="290"/>
      <c r="G78" s="152">
        <f>SUM(G55:G77)</f>
        <v>0</v>
      </c>
      <c r="H78" s="124"/>
    </row>
    <row r="79" spans="1:8" ht="18.75" customHeight="1" thickBot="1" x14ac:dyDescent="0.3">
      <c r="A79" s="214"/>
      <c r="B79" s="215"/>
      <c r="C79" s="216"/>
      <c r="D79" s="215"/>
      <c r="E79" s="216"/>
      <c r="F79" s="216"/>
      <c r="G79" s="217"/>
      <c r="H79" s="145"/>
    </row>
    <row r="80" spans="1:8" ht="22.5" customHeight="1" thickBot="1" x14ac:dyDescent="0.3">
      <c r="A80" s="284" t="s">
        <v>144</v>
      </c>
      <c r="B80" s="285"/>
      <c r="C80" s="285"/>
      <c r="D80" s="285"/>
      <c r="E80" s="285"/>
      <c r="F80" s="285"/>
      <c r="G80" s="218">
        <f>G52+G78</f>
        <v>0</v>
      </c>
    </row>
    <row r="85" spans="1:13" x14ac:dyDescent="0.2">
      <c r="I85" s="121"/>
    </row>
    <row r="86" spans="1:13" x14ac:dyDescent="0.2">
      <c r="I86" s="121"/>
    </row>
    <row r="87" spans="1:13" x14ac:dyDescent="0.2">
      <c r="I87" s="121"/>
      <c r="M87" s="219"/>
    </row>
    <row r="88" spans="1:13" x14ac:dyDescent="0.2">
      <c r="I88" s="121"/>
    </row>
    <row r="89" spans="1:13" x14ac:dyDescent="0.2">
      <c r="I89" s="121"/>
    </row>
    <row r="90" spans="1:13" x14ac:dyDescent="0.2">
      <c r="I90" s="121"/>
    </row>
    <row r="91" spans="1:13" x14ac:dyDescent="0.2">
      <c r="I91" s="121"/>
    </row>
    <row r="92" spans="1:13" x14ac:dyDescent="0.2">
      <c r="I92" s="121"/>
    </row>
    <row r="93" spans="1:13" x14ac:dyDescent="0.2">
      <c r="I93" s="121"/>
    </row>
    <row r="94" spans="1:13" x14ac:dyDescent="0.2">
      <c r="I94" s="121"/>
    </row>
    <row r="95" spans="1:13" x14ac:dyDescent="0.2">
      <c r="I95" s="121"/>
    </row>
    <row r="96" spans="1:13" x14ac:dyDescent="0.2">
      <c r="A96" s="125"/>
      <c r="B96" s="125"/>
      <c r="C96" s="125"/>
      <c r="D96" s="125"/>
      <c r="E96" s="125"/>
      <c r="F96" s="125"/>
      <c r="G96" s="125"/>
      <c r="H96" s="125"/>
      <c r="I96" s="121"/>
    </row>
  </sheetData>
  <sheetProtection selectLockedCells="1"/>
  <mergeCells count="11">
    <mergeCell ref="A80:F80"/>
    <mergeCell ref="C9:C10"/>
    <mergeCell ref="D9:D10"/>
    <mergeCell ref="A52:F52"/>
    <mergeCell ref="A78:F78"/>
    <mergeCell ref="B5:G5"/>
    <mergeCell ref="B7:G7"/>
    <mergeCell ref="A9:B10"/>
    <mergeCell ref="E9:E10"/>
    <mergeCell ref="F9:F10"/>
    <mergeCell ref="G9:G10"/>
  </mergeCells>
  <phoneticPr fontId="1" type="noConversion"/>
  <pageMargins left="0.78740157480314965" right="0.39370078740157483" top="0.19685039370078741" bottom="0.98425196850393704" header="0.19685039370078741" footer="0.19685039370078741"/>
  <pageSetup paperSize="9" scale="72" orientation="portrait" r:id="rId1"/>
  <headerFooter alignWithMargins="0">
    <oddFooter>&amp;L&amp;"Verdana,Navadno"&amp;9Objekt:    TP2050 Reaktor (DZR)
Vsebina:  Stroškovnik 
Št. načrta: 1082.E04
Mapa:       1082.M4/1
Datoteka: &amp;F&amp;R&amp;"Verdana,Navadno"&amp;9Revizija: 3
Datum: november 2016
Stran &amp;P od &amp;N</oddFooter>
  </headerFooter>
  <rowBreaks count="1" manualBreakCount="1">
    <brk id="52" max="16383" man="1"/>
  </rowBreaks>
  <ignoredErrors>
    <ignoredError sqref="B38:B50"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0"/>
  <sheetViews>
    <sheetView view="pageBreakPreview" zoomScaleNormal="70" zoomScaleSheetLayoutView="100" workbookViewId="0">
      <pane ySplit="10" topLeftCell="A11" activePane="bottomLeft" state="frozen"/>
      <selection sqref="A1:XFD1048576"/>
      <selection pane="bottomLeft" activeCell="A11" sqref="A11"/>
    </sheetView>
  </sheetViews>
  <sheetFormatPr defaultRowHeight="12.75" x14ac:dyDescent="0.2"/>
  <cols>
    <col min="1" max="1" width="6.7109375" style="121" customWidth="1"/>
    <col min="2" max="2" width="6" style="122" customWidth="1"/>
    <col min="3" max="3" width="57.5703125" style="121" customWidth="1"/>
    <col min="4" max="4" width="9.140625" style="23"/>
    <col min="5" max="5" width="12.140625" style="123" customWidth="1"/>
    <col min="6" max="6" width="15.140625" style="123" customWidth="1"/>
    <col min="7" max="7" width="21.28515625" style="123" customWidth="1"/>
    <col min="8" max="8" width="9.140625" style="156"/>
    <col min="9" max="16384" width="9.140625" style="125"/>
  </cols>
  <sheetData>
    <row r="1" spans="1:8" x14ac:dyDescent="0.2">
      <c r="A1" s="125"/>
      <c r="H1" s="124"/>
    </row>
    <row r="2" spans="1:8" x14ac:dyDescent="0.2">
      <c r="A2" s="125"/>
      <c r="H2" s="124"/>
    </row>
    <row r="3" spans="1:8" x14ac:dyDescent="0.2">
      <c r="A3" s="126"/>
      <c r="H3" s="124"/>
    </row>
    <row r="4" spans="1:8" ht="9" customHeight="1" x14ac:dyDescent="0.2">
      <c r="A4" s="125"/>
      <c r="B4" s="127"/>
      <c r="C4" s="128"/>
      <c r="D4" s="129"/>
      <c r="E4" s="130"/>
      <c r="F4" s="130"/>
      <c r="G4" s="130"/>
      <c r="H4" s="124"/>
    </row>
    <row r="5" spans="1:8" ht="24" customHeight="1" x14ac:dyDescent="0.3">
      <c r="A5" s="131" t="s">
        <v>8</v>
      </c>
      <c r="B5" s="274" t="s">
        <v>177</v>
      </c>
      <c r="C5" s="274"/>
      <c r="D5" s="274"/>
      <c r="E5" s="274"/>
      <c r="F5" s="274"/>
      <c r="G5" s="274"/>
      <c r="H5" s="124"/>
    </row>
    <row r="6" spans="1:8" ht="3" customHeight="1" x14ac:dyDescent="0.3">
      <c r="A6" s="131"/>
      <c r="B6" s="132"/>
      <c r="C6" s="132"/>
      <c r="D6" s="132"/>
      <c r="E6" s="132"/>
      <c r="F6" s="132"/>
      <c r="G6" s="132"/>
      <c r="H6" s="124"/>
    </row>
    <row r="7" spans="1:8" ht="18.75" customHeight="1" x14ac:dyDescent="0.25">
      <c r="A7" s="133"/>
      <c r="B7" s="275"/>
      <c r="C7" s="275"/>
      <c r="D7" s="275"/>
      <c r="E7" s="275"/>
      <c r="F7" s="275"/>
      <c r="G7" s="275"/>
      <c r="H7" s="124"/>
    </row>
    <row r="8" spans="1:8" ht="10.5" customHeight="1" thickBot="1" x14ac:dyDescent="0.3">
      <c r="A8" s="134"/>
      <c r="B8" s="135"/>
      <c r="C8" s="135"/>
      <c r="D8" s="135"/>
      <c r="E8" s="135"/>
      <c r="F8" s="135"/>
      <c r="G8" s="135"/>
      <c r="H8" s="124"/>
    </row>
    <row r="9" spans="1:8" s="137" customFormat="1" ht="12.75" customHeight="1" x14ac:dyDescent="0.2">
      <c r="A9" s="276" t="s">
        <v>415</v>
      </c>
      <c r="B9" s="277"/>
      <c r="C9" s="286" t="s">
        <v>3</v>
      </c>
      <c r="D9" s="286" t="s">
        <v>4</v>
      </c>
      <c r="E9" s="280" t="s">
        <v>5</v>
      </c>
      <c r="F9" s="280" t="s">
        <v>6</v>
      </c>
      <c r="G9" s="282" t="s">
        <v>7</v>
      </c>
      <c r="H9" s="136"/>
    </row>
    <row r="10" spans="1:8" ht="26.25" customHeight="1" thickBot="1" x14ac:dyDescent="0.25">
      <c r="A10" s="278"/>
      <c r="B10" s="279"/>
      <c r="C10" s="287"/>
      <c r="D10" s="287"/>
      <c r="E10" s="281"/>
      <c r="F10" s="281"/>
      <c r="G10" s="283"/>
      <c r="H10" s="124"/>
    </row>
    <row r="11" spans="1:8" ht="18" x14ac:dyDescent="0.2">
      <c r="A11" s="138"/>
      <c r="B11" s="178"/>
      <c r="C11" s="140"/>
      <c r="D11" s="187"/>
      <c r="E11" s="142"/>
      <c r="F11" s="143"/>
      <c r="G11" s="144"/>
      <c r="H11" s="145"/>
    </row>
    <row r="12" spans="1:8" ht="18" x14ac:dyDescent="0.2">
      <c r="A12" s="21" t="s">
        <v>8</v>
      </c>
      <c r="B12" s="22" t="s">
        <v>1</v>
      </c>
      <c r="C12" s="158" t="s">
        <v>145</v>
      </c>
      <c r="D12" s="159"/>
      <c r="E12" s="160"/>
      <c r="F12" s="161"/>
      <c r="G12" s="162"/>
      <c r="H12" s="145"/>
    </row>
    <row r="13" spans="1:8" x14ac:dyDescent="0.2">
      <c r="A13" s="188"/>
      <c r="B13" s="27"/>
      <c r="C13" s="1"/>
      <c r="D13" s="35"/>
      <c r="E13" s="149"/>
      <c r="F13" s="29"/>
      <c r="G13" s="151"/>
      <c r="H13" s="124"/>
    </row>
    <row r="14" spans="1:8" ht="25.5" x14ac:dyDescent="0.2">
      <c r="A14" s="188"/>
      <c r="B14" s="27" t="s">
        <v>10</v>
      </c>
      <c r="C14" s="1" t="s">
        <v>146</v>
      </c>
      <c r="D14" s="35" t="s">
        <v>9</v>
      </c>
      <c r="E14" s="171">
        <v>1</v>
      </c>
      <c r="F14" s="29"/>
      <c r="G14" s="25">
        <f>E14*F14</f>
        <v>0</v>
      </c>
      <c r="H14" s="124"/>
    </row>
    <row r="15" spans="1:8" x14ac:dyDescent="0.2">
      <c r="A15" s="188"/>
      <c r="B15" s="27"/>
      <c r="C15" s="1"/>
      <c r="D15" s="35"/>
      <c r="E15" s="171"/>
      <c r="F15" s="29"/>
      <c r="G15" s="25"/>
      <c r="H15" s="124"/>
    </row>
    <row r="16" spans="1:8" ht="25.5" x14ac:dyDescent="0.2">
      <c r="A16" s="188"/>
      <c r="B16" s="27" t="s">
        <v>11</v>
      </c>
      <c r="C16" s="1" t="s">
        <v>147</v>
      </c>
      <c r="D16" s="35" t="s">
        <v>9</v>
      </c>
      <c r="E16" s="171">
        <v>1</v>
      </c>
      <c r="F16" s="29"/>
      <c r="G16" s="25">
        <f t="shared" ref="G16" si="0">E16*F16</f>
        <v>0</v>
      </c>
      <c r="H16" s="124"/>
    </row>
    <row r="17" spans="1:8" x14ac:dyDescent="0.2">
      <c r="A17" s="188"/>
      <c r="B17" s="27"/>
      <c r="C17" s="1"/>
      <c r="D17" s="35"/>
      <c r="E17" s="171"/>
      <c r="F17" s="29"/>
      <c r="G17" s="25"/>
      <c r="H17" s="124"/>
    </row>
    <row r="18" spans="1:8" x14ac:dyDescent="0.2">
      <c r="A18" s="188"/>
      <c r="B18" s="27" t="s">
        <v>12</v>
      </c>
      <c r="C18" s="1" t="s">
        <v>148</v>
      </c>
      <c r="D18" s="35" t="s">
        <v>9</v>
      </c>
      <c r="E18" s="171">
        <v>1</v>
      </c>
      <c r="F18" s="29"/>
      <c r="G18" s="25">
        <f t="shared" ref="G18" si="1">E18*F18</f>
        <v>0</v>
      </c>
      <c r="H18" s="124"/>
    </row>
    <row r="19" spans="1:8" x14ac:dyDescent="0.2">
      <c r="A19" s="188"/>
      <c r="B19" s="27"/>
      <c r="C19" s="1"/>
      <c r="D19" s="35"/>
      <c r="E19" s="171"/>
      <c r="F19" s="29"/>
      <c r="G19" s="25"/>
      <c r="H19" s="124"/>
    </row>
    <row r="20" spans="1:8" ht="18.75" customHeight="1" x14ac:dyDescent="0.2">
      <c r="A20" s="188"/>
      <c r="B20" s="27" t="s">
        <v>13</v>
      </c>
      <c r="C20" s="1" t="s">
        <v>149</v>
      </c>
      <c r="D20" s="35" t="s">
        <v>9</v>
      </c>
      <c r="E20" s="171">
        <v>1</v>
      </c>
      <c r="F20" s="29"/>
      <c r="G20" s="25">
        <f t="shared" ref="G20" si="2">E20*F20</f>
        <v>0</v>
      </c>
      <c r="H20" s="124"/>
    </row>
    <row r="21" spans="1:8" x14ac:dyDescent="0.2">
      <c r="A21" s="188"/>
      <c r="B21" s="27"/>
      <c r="C21" s="1"/>
      <c r="D21" s="35"/>
      <c r="E21" s="171"/>
      <c r="F21" s="29"/>
      <c r="G21" s="25"/>
      <c r="H21" s="124"/>
    </row>
    <row r="22" spans="1:8" ht="25.5" x14ac:dyDescent="0.2">
      <c r="A22" s="188"/>
      <c r="B22" s="27" t="s">
        <v>14</v>
      </c>
      <c r="C22" s="1" t="s">
        <v>150</v>
      </c>
      <c r="D22" s="35" t="s">
        <v>9</v>
      </c>
      <c r="E22" s="171">
        <v>1</v>
      </c>
      <c r="F22" s="29"/>
      <c r="G22" s="25">
        <f t="shared" ref="G22" si="3">E22*F22</f>
        <v>0</v>
      </c>
      <c r="H22" s="124"/>
    </row>
    <row r="23" spans="1:8" x14ac:dyDescent="0.2">
      <c r="A23" s="188"/>
      <c r="B23" s="27"/>
      <c r="C23" s="1"/>
      <c r="D23" s="35"/>
      <c r="E23" s="171"/>
      <c r="F23" s="29"/>
      <c r="G23" s="25"/>
      <c r="H23" s="124"/>
    </row>
    <row r="24" spans="1:8" ht="25.5" x14ac:dyDescent="0.2">
      <c r="A24" s="188"/>
      <c r="B24" s="27" t="s">
        <v>18</v>
      </c>
      <c r="C24" s="1" t="s">
        <v>151</v>
      </c>
      <c r="D24" s="35" t="s">
        <v>9</v>
      </c>
      <c r="E24" s="171">
        <v>1</v>
      </c>
      <c r="F24" s="29"/>
      <c r="G24" s="25">
        <f t="shared" ref="G24" si="4">E24*F24</f>
        <v>0</v>
      </c>
      <c r="H24" s="124"/>
    </row>
    <row r="25" spans="1:8" x14ac:dyDescent="0.2">
      <c r="A25" s="188"/>
      <c r="B25" s="27"/>
      <c r="C25" s="1"/>
      <c r="D25" s="35"/>
      <c r="E25" s="171"/>
      <c r="F25" s="29"/>
      <c r="G25" s="25"/>
      <c r="H25" s="124"/>
    </row>
    <row r="26" spans="1:8" ht="28.5" customHeight="1" x14ac:dyDescent="0.2">
      <c r="A26" s="188"/>
      <c r="B26" s="27" t="s">
        <v>19</v>
      </c>
      <c r="C26" s="1" t="s">
        <v>368</v>
      </c>
      <c r="D26" s="35" t="s">
        <v>9</v>
      </c>
      <c r="E26" s="171">
        <v>1</v>
      </c>
      <c r="F26" s="29"/>
      <c r="G26" s="25">
        <f t="shared" ref="G26" si="5">E26*F26</f>
        <v>0</v>
      </c>
      <c r="H26" s="124"/>
    </row>
    <row r="27" spans="1:8" x14ac:dyDescent="0.2">
      <c r="A27" s="188"/>
      <c r="B27" s="27"/>
      <c r="C27" s="164"/>
      <c r="D27" s="35"/>
      <c r="E27" s="171"/>
      <c r="F27" s="29"/>
      <c r="G27" s="25"/>
      <c r="H27" s="124"/>
    </row>
    <row r="28" spans="1:8" ht="25.5" x14ac:dyDescent="0.2">
      <c r="A28" s="197"/>
      <c r="B28" s="198" t="s">
        <v>24</v>
      </c>
      <c r="C28" s="230" t="s">
        <v>430</v>
      </c>
      <c r="D28" s="231" t="s">
        <v>74</v>
      </c>
      <c r="E28" s="235">
        <v>3</v>
      </c>
      <c r="F28" s="232"/>
      <c r="G28" s="233">
        <f t="shared" ref="G28" si="6">E28*F28</f>
        <v>0</v>
      </c>
      <c r="H28" s="124"/>
    </row>
    <row r="29" spans="1:8" x14ac:dyDescent="0.2">
      <c r="A29" s="188"/>
      <c r="B29" s="27"/>
      <c r="C29" s="1"/>
      <c r="D29" s="35"/>
      <c r="E29" s="171"/>
      <c r="F29" s="29"/>
      <c r="G29" s="25"/>
      <c r="H29" s="124"/>
    </row>
    <row r="30" spans="1:8" ht="25.5" x14ac:dyDescent="0.2">
      <c r="A30" s="188"/>
      <c r="B30" s="27" t="s">
        <v>46</v>
      </c>
      <c r="C30" s="1" t="s">
        <v>157</v>
      </c>
      <c r="D30" s="35" t="s">
        <v>17</v>
      </c>
      <c r="E30" s="171">
        <v>90</v>
      </c>
      <c r="F30" s="29"/>
      <c r="G30" s="25">
        <f t="shared" ref="G30" si="7">E30*F30</f>
        <v>0</v>
      </c>
      <c r="H30" s="124"/>
    </row>
    <row r="31" spans="1:8" x14ac:dyDescent="0.2">
      <c r="A31" s="188"/>
      <c r="B31" s="27"/>
      <c r="C31" s="1"/>
      <c r="D31" s="35"/>
      <c r="E31" s="171"/>
      <c r="F31" s="29"/>
      <c r="G31" s="25"/>
      <c r="H31" s="124"/>
    </row>
    <row r="32" spans="1:8" ht="25.5" x14ac:dyDescent="0.2">
      <c r="A32" s="188"/>
      <c r="B32" s="27" t="s">
        <v>47</v>
      </c>
      <c r="C32" s="1" t="s">
        <v>156</v>
      </c>
      <c r="D32" s="35" t="s">
        <v>17</v>
      </c>
      <c r="E32" s="171">
        <v>40</v>
      </c>
      <c r="F32" s="29"/>
      <c r="G32" s="25">
        <f t="shared" ref="G32" si="8">E32*F32</f>
        <v>0</v>
      </c>
      <c r="H32" s="124"/>
    </row>
    <row r="33" spans="1:8" x14ac:dyDescent="0.2">
      <c r="A33" s="188"/>
      <c r="B33" s="27"/>
      <c r="C33" s="1"/>
      <c r="D33" s="35"/>
      <c r="E33" s="149"/>
      <c r="F33" s="29"/>
      <c r="G33" s="25"/>
      <c r="H33" s="124"/>
    </row>
    <row r="34" spans="1:8" x14ac:dyDescent="0.2">
      <c r="A34" s="188"/>
      <c r="B34" s="27" t="s">
        <v>48</v>
      </c>
      <c r="C34" s="1" t="s">
        <v>154</v>
      </c>
      <c r="D34" s="35" t="s">
        <v>17</v>
      </c>
      <c r="E34" s="171">
        <v>15</v>
      </c>
      <c r="F34" s="29"/>
      <c r="G34" s="25">
        <f t="shared" ref="G34" si="9">E34*F34</f>
        <v>0</v>
      </c>
      <c r="H34" s="124"/>
    </row>
    <row r="35" spans="1:8" x14ac:dyDescent="0.2">
      <c r="A35" s="188"/>
      <c r="B35" s="27"/>
      <c r="C35" s="164"/>
      <c r="D35" s="35"/>
      <c r="E35" s="171"/>
      <c r="F35" s="29"/>
      <c r="G35" s="25"/>
      <c r="H35" s="124"/>
    </row>
    <row r="36" spans="1:8" ht="93.75" customHeight="1" x14ac:dyDescent="0.2">
      <c r="A36" s="188"/>
      <c r="B36" s="27" t="s">
        <v>58</v>
      </c>
      <c r="C36" s="1" t="s">
        <v>262</v>
      </c>
      <c r="D36" s="35" t="s">
        <v>9</v>
      </c>
      <c r="E36" s="171">
        <v>33</v>
      </c>
      <c r="F36" s="29"/>
      <c r="G36" s="25">
        <f t="shared" ref="G36" si="10">E36*F36</f>
        <v>0</v>
      </c>
      <c r="H36" s="124"/>
    </row>
    <row r="37" spans="1:8" x14ac:dyDescent="0.2">
      <c r="A37" s="188"/>
      <c r="B37" s="27"/>
      <c r="C37" s="1"/>
      <c r="D37" s="35"/>
      <c r="E37" s="171"/>
      <c r="F37" s="29"/>
      <c r="G37" s="25"/>
      <c r="H37" s="124"/>
    </row>
    <row r="38" spans="1:8" x14ac:dyDescent="0.2">
      <c r="A38" s="188"/>
      <c r="B38" s="27" t="s">
        <v>68</v>
      </c>
      <c r="C38" s="1" t="s">
        <v>431</v>
      </c>
      <c r="D38" s="35" t="s">
        <v>9</v>
      </c>
      <c r="E38" s="171">
        <v>1</v>
      </c>
      <c r="F38" s="29"/>
      <c r="G38" s="25">
        <f t="shared" ref="G38" si="11">E38*F38</f>
        <v>0</v>
      </c>
      <c r="H38" s="124"/>
    </row>
    <row r="39" spans="1:8" x14ac:dyDescent="0.2">
      <c r="A39" s="188"/>
      <c r="B39" s="27"/>
      <c r="C39" s="164"/>
      <c r="D39" s="35"/>
      <c r="E39" s="171"/>
      <c r="F39" s="29"/>
      <c r="G39" s="25"/>
      <c r="H39" s="124"/>
    </row>
    <row r="40" spans="1:8" ht="17.25" customHeight="1" x14ac:dyDescent="0.2">
      <c r="A40" s="188"/>
      <c r="B40" s="27" t="s">
        <v>69</v>
      </c>
      <c r="C40" s="1" t="s">
        <v>429</v>
      </c>
      <c r="D40" s="35" t="s">
        <v>136</v>
      </c>
      <c r="E40" s="171">
        <v>5</v>
      </c>
      <c r="F40" s="29"/>
      <c r="G40" s="25">
        <f>SUM(G13:G39)*0.05</f>
        <v>0</v>
      </c>
      <c r="H40" s="124"/>
    </row>
    <row r="41" spans="1:8" ht="14.25" customHeight="1" thickBot="1" x14ac:dyDescent="0.25">
      <c r="A41" s="188"/>
      <c r="B41" s="27"/>
      <c r="C41" s="164"/>
      <c r="D41" s="35"/>
      <c r="E41" s="149"/>
      <c r="F41" s="29"/>
      <c r="G41" s="151"/>
      <c r="H41" s="124"/>
    </row>
    <row r="42" spans="1:8" ht="22.5" customHeight="1" thickBot="1" x14ac:dyDescent="0.3">
      <c r="A42" s="288" t="s">
        <v>155</v>
      </c>
      <c r="B42" s="289"/>
      <c r="C42" s="289"/>
      <c r="D42" s="289"/>
      <c r="E42" s="289"/>
      <c r="F42" s="290"/>
      <c r="G42" s="152">
        <f>SUM(G13:G41)</f>
        <v>0</v>
      </c>
      <c r="H42" s="124"/>
    </row>
    <row r="43" spans="1:8" ht="21" customHeight="1" x14ac:dyDescent="0.2">
      <c r="A43" s="188"/>
      <c r="B43" s="27"/>
      <c r="C43" s="164"/>
      <c r="D43" s="35"/>
      <c r="E43" s="149"/>
      <c r="F43" s="29"/>
      <c r="G43" s="151"/>
      <c r="H43" s="124"/>
    </row>
    <row r="44" spans="1:8" ht="18" x14ac:dyDescent="0.2">
      <c r="A44" s="21" t="s">
        <v>8</v>
      </c>
      <c r="B44" s="22" t="s">
        <v>8</v>
      </c>
      <c r="C44" s="158" t="s">
        <v>158</v>
      </c>
      <c r="D44" s="159"/>
      <c r="E44" s="160"/>
      <c r="F44" s="161"/>
      <c r="G44" s="25"/>
      <c r="H44" s="145"/>
    </row>
    <row r="45" spans="1:8" x14ac:dyDescent="0.2">
      <c r="A45" s="188"/>
      <c r="B45" s="27"/>
      <c r="C45" s="164"/>
      <c r="D45" s="35"/>
      <c r="E45" s="149"/>
      <c r="F45" s="29"/>
      <c r="G45" s="25"/>
      <c r="H45" s="124"/>
    </row>
    <row r="46" spans="1:8" ht="25.5" x14ac:dyDescent="0.2">
      <c r="A46" s="188"/>
      <c r="B46" s="27" t="s">
        <v>15</v>
      </c>
      <c r="C46" s="164" t="s">
        <v>159</v>
      </c>
      <c r="D46" s="35" t="s">
        <v>17</v>
      </c>
      <c r="E46" s="171">
        <v>140</v>
      </c>
      <c r="F46" s="29"/>
      <c r="G46" s="25">
        <f>E46*F46</f>
        <v>0</v>
      </c>
      <c r="H46" s="124"/>
    </row>
    <row r="47" spans="1:8" x14ac:dyDescent="0.2">
      <c r="A47" s="188"/>
      <c r="B47" s="27"/>
      <c r="C47" s="169"/>
      <c r="D47" s="35"/>
      <c r="E47" s="171"/>
      <c r="F47" s="29"/>
      <c r="G47" s="25"/>
      <c r="H47" s="124"/>
    </row>
    <row r="48" spans="1:8" ht="25.5" x14ac:dyDescent="0.2">
      <c r="A48" s="188"/>
      <c r="B48" s="27" t="s">
        <v>49</v>
      </c>
      <c r="C48" s="90" t="s">
        <v>404</v>
      </c>
      <c r="D48" s="35" t="s">
        <v>9</v>
      </c>
      <c r="E48" s="171">
        <v>3</v>
      </c>
      <c r="F48" s="29"/>
      <c r="G48" s="25">
        <f>E48*F48</f>
        <v>0</v>
      </c>
      <c r="H48" s="124"/>
    </row>
    <row r="49" spans="1:8" x14ac:dyDescent="0.2">
      <c r="A49" s="188"/>
      <c r="B49" s="27"/>
      <c r="C49" s="164"/>
      <c r="D49" s="35"/>
      <c r="E49" s="171"/>
      <c r="F49" s="29"/>
      <c r="G49" s="25"/>
      <c r="H49" s="124"/>
    </row>
    <row r="50" spans="1:8" ht="20.25" customHeight="1" x14ac:dyDescent="0.2">
      <c r="A50" s="188"/>
      <c r="B50" s="27" t="s">
        <v>50</v>
      </c>
      <c r="C50" s="90" t="s">
        <v>405</v>
      </c>
      <c r="D50" s="35" t="s">
        <v>9</v>
      </c>
      <c r="E50" s="171">
        <v>2</v>
      </c>
      <c r="F50" s="29"/>
      <c r="G50" s="25">
        <f>E50*F50</f>
        <v>0</v>
      </c>
      <c r="H50" s="124"/>
    </row>
    <row r="51" spans="1:8" x14ac:dyDescent="0.2">
      <c r="A51" s="188"/>
      <c r="B51" s="27"/>
      <c r="C51" s="164"/>
      <c r="D51" s="35"/>
      <c r="E51" s="171"/>
      <c r="F51" s="29"/>
      <c r="G51" s="25"/>
      <c r="H51" s="124"/>
    </row>
    <row r="52" spans="1:8" x14ac:dyDescent="0.2">
      <c r="A52" s="188"/>
      <c r="B52" s="27" t="s">
        <v>51</v>
      </c>
      <c r="C52" s="168" t="s">
        <v>162</v>
      </c>
      <c r="D52" s="35" t="s">
        <v>17</v>
      </c>
      <c r="E52" s="171">
        <v>245</v>
      </c>
      <c r="F52" s="29"/>
      <c r="G52" s="25">
        <f>E52*F52</f>
        <v>0</v>
      </c>
      <c r="H52" s="124"/>
    </row>
    <row r="53" spans="1:8" x14ac:dyDescent="0.2">
      <c r="A53" s="188"/>
      <c r="B53" s="27"/>
      <c r="C53" s="164"/>
      <c r="D53" s="35"/>
      <c r="E53" s="171"/>
      <c r="F53" s="29"/>
      <c r="G53" s="25"/>
      <c r="H53" s="124"/>
    </row>
    <row r="54" spans="1:8" x14ac:dyDescent="0.2">
      <c r="A54" s="188"/>
      <c r="B54" s="27" t="s">
        <v>52</v>
      </c>
      <c r="C54" s="168" t="s">
        <v>160</v>
      </c>
      <c r="D54" s="35" t="s">
        <v>17</v>
      </c>
      <c r="E54" s="171">
        <v>260</v>
      </c>
      <c r="F54" s="29"/>
      <c r="G54" s="25">
        <f>E54*F54</f>
        <v>0</v>
      </c>
      <c r="H54" s="124"/>
    </row>
    <row r="55" spans="1:8" x14ac:dyDescent="0.2">
      <c r="A55" s="188"/>
      <c r="B55" s="27"/>
      <c r="C55" s="164"/>
      <c r="D55" s="35"/>
      <c r="E55" s="171"/>
      <c r="F55" s="29"/>
      <c r="G55" s="25"/>
      <c r="H55" s="124"/>
    </row>
    <row r="56" spans="1:8" x14ac:dyDescent="0.2">
      <c r="A56" s="188"/>
      <c r="B56" s="27" t="s">
        <v>53</v>
      </c>
      <c r="C56" s="168" t="s">
        <v>164</v>
      </c>
      <c r="D56" s="35" t="s">
        <v>17</v>
      </c>
      <c r="E56" s="171">
        <v>42</v>
      </c>
      <c r="F56" s="29"/>
      <c r="G56" s="25">
        <f>E56*F56</f>
        <v>0</v>
      </c>
      <c r="H56" s="124"/>
    </row>
    <row r="57" spans="1:8" x14ac:dyDescent="0.2">
      <c r="A57" s="188"/>
      <c r="B57" s="27"/>
      <c r="C57" s="164"/>
      <c r="D57" s="35"/>
      <c r="E57" s="171"/>
      <c r="F57" s="29"/>
      <c r="G57" s="25"/>
      <c r="H57" s="124"/>
    </row>
    <row r="58" spans="1:8" x14ac:dyDescent="0.2">
      <c r="A58" s="188"/>
      <c r="B58" s="27" t="s">
        <v>54</v>
      </c>
      <c r="C58" s="168" t="s">
        <v>161</v>
      </c>
      <c r="D58" s="35" t="s">
        <v>17</v>
      </c>
      <c r="E58" s="171">
        <v>142</v>
      </c>
      <c r="F58" s="29"/>
      <c r="G58" s="25">
        <f>E58*F58</f>
        <v>0</v>
      </c>
      <c r="H58" s="124"/>
    </row>
    <row r="59" spans="1:8" x14ac:dyDescent="0.2">
      <c r="A59" s="188"/>
      <c r="B59" s="27"/>
      <c r="C59" s="164"/>
      <c r="D59" s="35"/>
      <c r="E59" s="171"/>
      <c r="F59" s="29"/>
      <c r="G59" s="25"/>
      <c r="H59" s="124"/>
    </row>
    <row r="60" spans="1:8" x14ac:dyDescent="0.2">
      <c r="A60" s="188"/>
      <c r="B60" s="27" t="s">
        <v>55</v>
      </c>
      <c r="C60" s="164" t="s">
        <v>406</v>
      </c>
      <c r="D60" s="35" t="s">
        <v>9</v>
      </c>
      <c r="E60" s="171">
        <v>8</v>
      </c>
      <c r="F60" s="29"/>
      <c r="G60" s="25">
        <f>E60*F60</f>
        <v>0</v>
      </c>
      <c r="H60" s="124"/>
    </row>
    <row r="61" spans="1:8" x14ac:dyDescent="0.2">
      <c r="A61" s="188"/>
      <c r="B61" s="27"/>
      <c r="C61" s="164"/>
      <c r="D61" s="35"/>
      <c r="E61" s="171"/>
      <c r="F61" s="29"/>
      <c r="G61" s="25"/>
      <c r="H61" s="124"/>
    </row>
    <row r="62" spans="1:8" x14ac:dyDescent="0.2">
      <c r="A62" s="188"/>
      <c r="B62" s="27" t="s">
        <v>65</v>
      </c>
      <c r="C62" s="164" t="s">
        <v>163</v>
      </c>
      <c r="D62" s="35" t="s">
        <v>9</v>
      </c>
      <c r="E62" s="171">
        <v>1</v>
      </c>
      <c r="F62" s="29"/>
      <c r="G62" s="25">
        <f>E62*F62</f>
        <v>0</v>
      </c>
      <c r="H62" s="124"/>
    </row>
    <row r="63" spans="1:8" x14ac:dyDescent="0.2">
      <c r="A63" s="188"/>
      <c r="B63" s="27"/>
      <c r="C63" s="164"/>
      <c r="D63" s="35"/>
      <c r="E63" s="171"/>
      <c r="F63" s="29"/>
      <c r="G63" s="25"/>
      <c r="H63" s="124"/>
    </row>
    <row r="64" spans="1:8" ht="26.25" customHeight="1" x14ac:dyDescent="0.2">
      <c r="A64" s="188"/>
      <c r="B64" s="27" t="s">
        <v>66</v>
      </c>
      <c r="C64" s="164" t="s">
        <v>187</v>
      </c>
      <c r="D64" s="35" t="s">
        <v>9</v>
      </c>
      <c r="E64" s="171">
        <v>1</v>
      </c>
      <c r="F64" s="29"/>
      <c r="G64" s="25">
        <f>E64*F64</f>
        <v>0</v>
      </c>
      <c r="H64" s="124"/>
    </row>
    <row r="65" spans="1:8" x14ac:dyDescent="0.2">
      <c r="A65" s="188"/>
      <c r="B65" s="27"/>
      <c r="C65" s="164"/>
      <c r="D65" s="35"/>
      <c r="E65" s="171"/>
      <c r="F65" s="29"/>
      <c r="G65" s="25"/>
      <c r="H65" s="124"/>
    </row>
    <row r="66" spans="1:8" ht="16.5" customHeight="1" x14ac:dyDescent="0.2">
      <c r="A66" s="188"/>
      <c r="B66" s="27" t="s">
        <v>67</v>
      </c>
      <c r="C66" s="1" t="s">
        <v>431</v>
      </c>
      <c r="D66" s="35" t="s">
        <v>9</v>
      </c>
      <c r="E66" s="171">
        <v>1</v>
      </c>
      <c r="F66" s="29"/>
      <c r="G66" s="25">
        <f>E66*F66</f>
        <v>0</v>
      </c>
      <c r="H66" s="124"/>
    </row>
    <row r="67" spans="1:8" x14ac:dyDescent="0.2">
      <c r="A67" s="188"/>
      <c r="B67" s="27"/>
      <c r="C67" s="164"/>
      <c r="D67" s="35"/>
      <c r="E67" s="171"/>
      <c r="F67" s="29"/>
      <c r="G67" s="25"/>
      <c r="H67" s="124"/>
    </row>
    <row r="68" spans="1:8" x14ac:dyDescent="0.2">
      <c r="A68" s="188"/>
      <c r="B68" s="27" t="s">
        <v>75</v>
      </c>
      <c r="C68" s="164" t="s">
        <v>429</v>
      </c>
      <c r="D68" s="35" t="s">
        <v>136</v>
      </c>
      <c r="E68" s="171">
        <v>3</v>
      </c>
      <c r="F68" s="29"/>
      <c r="G68" s="25">
        <f>SUM(G45:G67)*0.03</f>
        <v>0</v>
      </c>
      <c r="H68" s="124"/>
    </row>
    <row r="69" spans="1:8" ht="13.5" thickBot="1" x14ac:dyDescent="0.25">
      <c r="A69" s="188"/>
      <c r="B69" s="27"/>
      <c r="C69" s="164"/>
      <c r="D69" s="35"/>
      <c r="E69" s="149"/>
      <c r="F69" s="29"/>
      <c r="G69" s="151"/>
      <c r="H69" s="124"/>
    </row>
    <row r="70" spans="1:8" ht="23.25" customHeight="1" thickBot="1" x14ac:dyDescent="0.3">
      <c r="A70" s="288" t="s">
        <v>165</v>
      </c>
      <c r="B70" s="289"/>
      <c r="C70" s="289"/>
      <c r="D70" s="289"/>
      <c r="E70" s="289"/>
      <c r="F70" s="290"/>
      <c r="G70" s="152">
        <f>SUM(G45:G68)</f>
        <v>0</v>
      </c>
      <c r="H70" s="124"/>
    </row>
    <row r="71" spans="1:8" x14ac:dyDescent="0.2">
      <c r="A71" s="188"/>
      <c r="B71" s="27"/>
      <c r="C71" s="164"/>
      <c r="D71" s="35"/>
      <c r="E71" s="149"/>
      <c r="F71" s="29"/>
      <c r="G71" s="151"/>
      <c r="H71" s="124"/>
    </row>
    <row r="72" spans="1:8" ht="25.5" x14ac:dyDescent="0.2">
      <c r="A72" s="21" t="s">
        <v>8</v>
      </c>
      <c r="B72" s="22" t="s">
        <v>20</v>
      </c>
      <c r="C72" s="158" t="s">
        <v>174</v>
      </c>
      <c r="D72" s="35"/>
      <c r="E72" s="149"/>
      <c r="F72" s="29"/>
      <c r="G72" s="25"/>
      <c r="H72" s="124"/>
    </row>
    <row r="73" spans="1:8" x14ac:dyDescent="0.2">
      <c r="A73" s="188"/>
      <c r="B73" s="27"/>
      <c r="C73" s="164"/>
      <c r="D73" s="35"/>
      <c r="E73" s="149"/>
      <c r="F73" s="29"/>
      <c r="G73" s="25"/>
      <c r="H73" s="124"/>
    </row>
    <row r="74" spans="1:8" ht="28.5" customHeight="1" x14ac:dyDescent="0.2">
      <c r="A74" s="188"/>
      <c r="B74" s="27" t="s">
        <v>21</v>
      </c>
      <c r="C74" s="164" t="s">
        <v>166</v>
      </c>
      <c r="D74" s="35" t="s">
        <v>17</v>
      </c>
      <c r="E74" s="171">
        <v>140</v>
      </c>
      <c r="F74" s="29"/>
      <c r="G74" s="25">
        <f t="shared" ref="G74" si="12">E74*F74</f>
        <v>0</v>
      </c>
      <c r="H74" s="124"/>
    </row>
    <row r="75" spans="1:8" x14ac:dyDescent="0.2">
      <c r="A75" s="188"/>
      <c r="B75" s="27"/>
      <c r="C75" s="1"/>
      <c r="D75" s="35"/>
      <c r="E75" s="171"/>
      <c r="F75" s="29"/>
      <c r="G75" s="25"/>
      <c r="H75" s="124"/>
    </row>
    <row r="76" spans="1:8" ht="28.5" customHeight="1" x14ac:dyDescent="0.2">
      <c r="A76" s="188"/>
      <c r="B76" s="27" t="s">
        <v>22</v>
      </c>
      <c r="C76" s="1" t="s">
        <v>152</v>
      </c>
      <c r="D76" s="35" t="s">
        <v>17</v>
      </c>
      <c r="E76" s="171">
        <v>20</v>
      </c>
      <c r="F76" s="29"/>
      <c r="G76" s="25">
        <f t="shared" ref="G76" si="13">E76*F76</f>
        <v>0</v>
      </c>
      <c r="H76" s="124"/>
    </row>
    <row r="77" spans="1:8" x14ac:dyDescent="0.2">
      <c r="A77" s="188"/>
      <c r="B77" s="27"/>
      <c r="C77" s="1"/>
      <c r="D77" s="35"/>
      <c r="E77" s="171"/>
      <c r="F77" s="29"/>
      <c r="G77" s="25"/>
      <c r="H77" s="124"/>
    </row>
    <row r="78" spans="1:8" ht="25.5" x14ac:dyDescent="0.2">
      <c r="A78" s="188"/>
      <c r="B78" s="27" t="s">
        <v>25</v>
      </c>
      <c r="C78" s="1" t="s">
        <v>153</v>
      </c>
      <c r="D78" s="35" t="s">
        <v>17</v>
      </c>
      <c r="E78" s="171">
        <v>40</v>
      </c>
      <c r="F78" s="29"/>
      <c r="G78" s="25">
        <f t="shared" ref="G78" si="14">E78*F78</f>
        <v>0</v>
      </c>
      <c r="H78" s="124"/>
    </row>
    <row r="79" spans="1:8" x14ac:dyDescent="0.2">
      <c r="A79" s="188"/>
      <c r="B79" s="27"/>
      <c r="C79" s="164"/>
      <c r="D79" s="35"/>
      <c r="E79" s="171"/>
      <c r="F79" s="29"/>
      <c r="G79" s="25"/>
      <c r="H79" s="124"/>
    </row>
    <row r="80" spans="1:8" x14ac:dyDescent="0.2">
      <c r="A80" s="188"/>
      <c r="B80" s="27" t="s">
        <v>26</v>
      </c>
      <c r="C80" s="164" t="s">
        <v>167</v>
      </c>
      <c r="D80" s="35" t="s">
        <v>17</v>
      </c>
      <c r="E80" s="171">
        <v>380</v>
      </c>
      <c r="F80" s="29"/>
      <c r="G80" s="25">
        <f t="shared" ref="G80" si="15">E80*F80</f>
        <v>0</v>
      </c>
      <c r="H80" s="124"/>
    </row>
    <row r="81" spans="1:8" x14ac:dyDescent="0.2">
      <c r="A81" s="188"/>
      <c r="B81" s="27"/>
      <c r="C81" s="164"/>
      <c r="D81" s="35"/>
      <c r="E81" s="171"/>
      <c r="F81" s="29"/>
      <c r="G81" s="25"/>
      <c r="H81" s="124"/>
    </row>
    <row r="82" spans="1:8" x14ac:dyDescent="0.2">
      <c r="A82" s="188"/>
      <c r="B82" s="27" t="s">
        <v>27</v>
      </c>
      <c r="C82" s="164" t="s">
        <v>175</v>
      </c>
      <c r="D82" s="35" t="s">
        <v>17</v>
      </c>
      <c r="E82" s="171">
        <v>40</v>
      </c>
      <c r="F82" s="29"/>
      <c r="G82" s="25">
        <f t="shared" ref="G82" si="16">E82*F82</f>
        <v>0</v>
      </c>
      <c r="H82" s="124"/>
    </row>
    <row r="83" spans="1:8" x14ac:dyDescent="0.2">
      <c r="A83" s="188"/>
      <c r="B83" s="27"/>
      <c r="C83" s="164"/>
      <c r="D83" s="35"/>
      <c r="E83" s="171"/>
      <c r="F83" s="29"/>
      <c r="G83" s="25"/>
      <c r="H83" s="124"/>
    </row>
    <row r="84" spans="1:8" ht="19.5" customHeight="1" x14ac:dyDescent="0.2">
      <c r="A84" s="188"/>
      <c r="B84" s="27" t="s">
        <v>28</v>
      </c>
      <c r="C84" s="164" t="s">
        <v>173</v>
      </c>
      <c r="D84" s="35" t="s">
        <v>17</v>
      </c>
      <c r="E84" s="171">
        <v>80</v>
      </c>
      <c r="F84" s="29"/>
      <c r="G84" s="25">
        <f t="shared" ref="G84:G126" si="17">E84*F84</f>
        <v>0</v>
      </c>
      <c r="H84" s="124"/>
    </row>
    <row r="85" spans="1:8" x14ac:dyDescent="0.2">
      <c r="A85" s="188"/>
      <c r="B85" s="27"/>
      <c r="C85" s="164"/>
      <c r="D85" s="35"/>
      <c r="E85" s="171"/>
      <c r="F85" s="29"/>
      <c r="G85" s="25"/>
      <c r="H85" s="124"/>
    </row>
    <row r="86" spans="1:8" ht="16.5" customHeight="1" x14ac:dyDescent="0.2">
      <c r="A86" s="188"/>
      <c r="B86" s="27" t="s">
        <v>29</v>
      </c>
      <c r="C86" s="164" t="s">
        <v>168</v>
      </c>
      <c r="D86" s="35" t="s">
        <v>17</v>
      </c>
      <c r="E86" s="171">
        <v>80</v>
      </c>
      <c r="F86" s="29"/>
      <c r="G86" s="25">
        <f t="shared" si="17"/>
        <v>0</v>
      </c>
      <c r="H86" s="124"/>
    </row>
    <row r="87" spans="1:8" ht="12.75" customHeight="1" x14ac:dyDescent="0.2">
      <c r="A87" s="188"/>
      <c r="B87" s="27"/>
      <c r="C87" s="164"/>
      <c r="D87" s="35"/>
      <c r="E87" s="171"/>
      <c r="F87" s="29"/>
      <c r="G87" s="25"/>
      <c r="H87" s="124"/>
    </row>
    <row r="88" spans="1:8" ht="16.5" customHeight="1" x14ac:dyDescent="0.2">
      <c r="A88" s="188"/>
      <c r="B88" s="27" t="s">
        <v>30</v>
      </c>
      <c r="C88" s="164" t="s">
        <v>169</v>
      </c>
      <c r="D88" s="35" t="s">
        <v>17</v>
      </c>
      <c r="E88" s="171">
        <v>150</v>
      </c>
      <c r="F88" s="29"/>
      <c r="G88" s="25">
        <f t="shared" ref="G88" si="18">E88*F88</f>
        <v>0</v>
      </c>
      <c r="H88" s="124"/>
    </row>
    <row r="89" spans="1:8" ht="12.75" customHeight="1" x14ac:dyDescent="0.2">
      <c r="A89" s="188"/>
      <c r="B89" s="27"/>
      <c r="C89" s="164"/>
      <c r="D89" s="35"/>
      <c r="E89" s="149"/>
      <c r="F89" s="29"/>
      <c r="G89" s="25"/>
      <c r="H89" s="124"/>
    </row>
    <row r="90" spans="1:8" ht="16.5" customHeight="1" x14ac:dyDescent="0.2">
      <c r="A90" s="188"/>
      <c r="B90" s="27" t="s">
        <v>31</v>
      </c>
      <c r="C90" s="164" t="s">
        <v>170</v>
      </c>
      <c r="D90" s="35" t="s">
        <v>17</v>
      </c>
      <c r="E90" s="171">
        <v>270</v>
      </c>
      <c r="F90" s="29"/>
      <c r="G90" s="25">
        <f t="shared" ref="G90" si="19">E90*F90</f>
        <v>0</v>
      </c>
      <c r="H90" s="124"/>
    </row>
    <row r="91" spans="1:8" ht="12.75" customHeight="1" x14ac:dyDescent="0.2">
      <c r="A91" s="188"/>
      <c r="B91" s="27"/>
      <c r="C91" s="164"/>
      <c r="D91" s="35"/>
      <c r="E91" s="171"/>
      <c r="F91" s="29"/>
      <c r="G91" s="25"/>
      <c r="H91" s="124"/>
    </row>
    <row r="92" spans="1:8" ht="16.5" customHeight="1" x14ac:dyDescent="0.2">
      <c r="A92" s="188"/>
      <c r="B92" s="27" t="s">
        <v>59</v>
      </c>
      <c r="C92" s="164" t="s">
        <v>171</v>
      </c>
      <c r="D92" s="35" t="s">
        <v>17</v>
      </c>
      <c r="E92" s="171">
        <v>60</v>
      </c>
      <c r="F92" s="29"/>
      <c r="G92" s="25">
        <f t="shared" ref="G92" si="20">E92*F92</f>
        <v>0</v>
      </c>
      <c r="H92" s="124"/>
    </row>
    <row r="93" spans="1:8" ht="12.75" customHeight="1" x14ac:dyDescent="0.2">
      <c r="A93" s="188"/>
      <c r="B93" s="27"/>
      <c r="C93" s="164"/>
      <c r="D93" s="35"/>
      <c r="E93" s="171"/>
      <c r="F93" s="29"/>
      <c r="G93" s="25"/>
      <c r="H93" s="124"/>
    </row>
    <row r="94" spans="1:8" ht="16.5" customHeight="1" x14ac:dyDescent="0.2">
      <c r="A94" s="188"/>
      <c r="B94" s="27" t="s">
        <v>60</v>
      </c>
      <c r="C94" s="164" t="s">
        <v>403</v>
      </c>
      <c r="D94" s="35" t="s">
        <v>17</v>
      </c>
      <c r="E94" s="171">
        <v>40</v>
      </c>
      <c r="F94" s="29"/>
      <c r="G94" s="25">
        <f t="shared" ref="G94" si="21">E94*F94</f>
        <v>0</v>
      </c>
      <c r="H94" s="124"/>
    </row>
    <row r="95" spans="1:8" ht="12.75" customHeight="1" x14ac:dyDescent="0.2">
      <c r="A95" s="188"/>
      <c r="B95" s="27"/>
      <c r="C95" s="164"/>
      <c r="D95" s="35"/>
      <c r="E95" s="171"/>
      <c r="F95" s="29"/>
      <c r="G95" s="25"/>
      <c r="H95" s="124"/>
    </row>
    <row r="96" spans="1:8" ht="16.5" customHeight="1" x14ac:dyDescent="0.2">
      <c r="A96" s="188"/>
      <c r="B96" s="27" t="s">
        <v>61</v>
      </c>
      <c r="C96" s="164" t="s">
        <v>172</v>
      </c>
      <c r="D96" s="35" t="s">
        <v>17</v>
      </c>
      <c r="E96" s="171">
        <v>250</v>
      </c>
      <c r="F96" s="29"/>
      <c r="G96" s="25">
        <f t="shared" ref="G96" si="22">E96*F96</f>
        <v>0</v>
      </c>
      <c r="H96" s="124"/>
    </row>
    <row r="97" spans="1:8" ht="13.5" customHeight="1" x14ac:dyDescent="0.2">
      <c r="A97" s="188"/>
      <c r="B97" s="27"/>
      <c r="C97" s="164"/>
      <c r="D97" s="35"/>
      <c r="E97" s="171"/>
      <c r="F97" s="29"/>
      <c r="G97" s="25"/>
      <c r="H97" s="124"/>
    </row>
    <row r="98" spans="1:8" ht="26.25" customHeight="1" x14ac:dyDescent="0.2">
      <c r="A98" s="188"/>
      <c r="B98" s="27" t="s">
        <v>62</v>
      </c>
      <c r="C98" s="164" t="s">
        <v>454</v>
      </c>
      <c r="D98" s="35" t="s">
        <v>17</v>
      </c>
      <c r="E98" s="171">
        <v>150</v>
      </c>
      <c r="F98" s="29"/>
      <c r="G98" s="25">
        <f t="shared" ref="G98" si="23">E98*F98</f>
        <v>0</v>
      </c>
      <c r="H98" s="124"/>
    </row>
    <row r="99" spans="1:8" ht="14.25" customHeight="1" x14ac:dyDescent="0.2">
      <c r="A99" s="188"/>
      <c r="B99" s="27"/>
      <c r="C99" s="164"/>
      <c r="D99" s="35"/>
      <c r="E99" s="171"/>
      <c r="F99" s="29"/>
      <c r="G99" s="25"/>
      <c r="H99" s="124"/>
    </row>
    <row r="100" spans="1:8" ht="14.25" customHeight="1" x14ac:dyDescent="0.2">
      <c r="A100" s="188"/>
      <c r="B100" s="27" t="s">
        <v>63</v>
      </c>
      <c r="C100" s="164" t="s">
        <v>429</v>
      </c>
      <c r="D100" s="35" t="s">
        <v>136</v>
      </c>
      <c r="E100" s="171">
        <v>3</v>
      </c>
      <c r="F100" s="29"/>
      <c r="G100" s="25">
        <f>SUM(G73:G99)*0.03</f>
        <v>0</v>
      </c>
      <c r="H100" s="124"/>
    </row>
    <row r="101" spans="1:8" ht="14.25" customHeight="1" thickBot="1" x14ac:dyDescent="0.25">
      <c r="A101" s="188"/>
      <c r="B101" s="27"/>
      <c r="C101" s="164"/>
      <c r="D101" s="35"/>
      <c r="E101" s="149"/>
      <c r="F101" s="29"/>
      <c r="G101" s="151"/>
      <c r="H101" s="124"/>
    </row>
    <row r="102" spans="1:8" ht="23.25" customHeight="1" thickBot="1" x14ac:dyDescent="0.3">
      <c r="A102" s="288" t="s">
        <v>176</v>
      </c>
      <c r="B102" s="289"/>
      <c r="C102" s="289"/>
      <c r="D102" s="289"/>
      <c r="E102" s="289"/>
      <c r="F102" s="290"/>
      <c r="G102" s="152">
        <f>SUM(G72:G100)</f>
        <v>0</v>
      </c>
      <c r="H102" s="124"/>
    </row>
    <row r="103" spans="1:8" ht="16.5" customHeight="1" x14ac:dyDescent="0.2">
      <c r="A103" s="189"/>
      <c r="B103" s="27"/>
      <c r="C103" s="164"/>
      <c r="D103" s="35"/>
      <c r="E103" s="149"/>
      <c r="F103" s="29"/>
      <c r="G103" s="151"/>
      <c r="H103" s="124"/>
    </row>
    <row r="104" spans="1:8" ht="16.5" customHeight="1" x14ac:dyDescent="0.2">
      <c r="A104" s="21" t="s">
        <v>8</v>
      </c>
      <c r="B104" s="22" t="s">
        <v>32</v>
      </c>
      <c r="C104" s="158" t="s">
        <v>178</v>
      </c>
      <c r="D104" s="35"/>
      <c r="E104" s="149"/>
      <c r="F104" s="29"/>
      <c r="G104" s="151"/>
      <c r="H104" s="124"/>
    </row>
    <row r="105" spans="1:8" ht="14.25" customHeight="1" x14ac:dyDescent="0.2">
      <c r="A105" s="188"/>
      <c r="B105" s="27"/>
      <c r="C105" s="164"/>
      <c r="D105" s="35"/>
      <c r="E105" s="149"/>
      <c r="F105" s="29"/>
      <c r="G105" s="25"/>
      <c r="H105" s="124"/>
    </row>
    <row r="106" spans="1:8" ht="30.75" customHeight="1" x14ac:dyDescent="0.2">
      <c r="A106" s="188"/>
      <c r="B106" s="27" t="s">
        <v>33</v>
      </c>
      <c r="C106" s="163" t="s">
        <v>179</v>
      </c>
      <c r="D106" s="35" t="s">
        <v>74</v>
      </c>
      <c r="E106" s="171">
        <v>10</v>
      </c>
      <c r="F106" s="29"/>
      <c r="G106" s="25">
        <f t="shared" si="17"/>
        <v>0</v>
      </c>
      <c r="H106" s="124"/>
    </row>
    <row r="107" spans="1:8" ht="14.25" customHeight="1" x14ac:dyDescent="0.2">
      <c r="A107" s="188"/>
      <c r="B107" s="27"/>
      <c r="C107" s="164"/>
      <c r="D107" s="35"/>
      <c r="E107" s="149"/>
      <c r="F107" s="29"/>
      <c r="G107" s="25"/>
      <c r="H107" s="124"/>
    </row>
    <row r="108" spans="1:8" ht="30.75" customHeight="1" x14ac:dyDescent="0.2">
      <c r="A108" s="188"/>
      <c r="B108" s="27" t="s">
        <v>34</v>
      </c>
      <c r="C108" s="163" t="s">
        <v>180</v>
      </c>
      <c r="D108" s="35" t="s">
        <v>74</v>
      </c>
      <c r="E108" s="171">
        <v>1</v>
      </c>
      <c r="F108" s="29"/>
      <c r="G108" s="25">
        <f t="shared" ref="G108" si="24">E108*F108</f>
        <v>0</v>
      </c>
      <c r="H108" s="124"/>
    </row>
    <row r="109" spans="1:8" x14ac:dyDescent="0.2">
      <c r="A109" s="188"/>
      <c r="B109" s="27"/>
      <c r="C109" s="164"/>
      <c r="D109" s="190"/>
      <c r="E109" s="171"/>
      <c r="F109" s="176"/>
      <c r="G109" s="25"/>
      <c r="H109" s="124"/>
    </row>
    <row r="110" spans="1:8" ht="20.25" customHeight="1" x14ac:dyDescent="0.2">
      <c r="A110" s="188"/>
      <c r="B110" s="27" t="s">
        <v>35</v>
      </c>
      <c r="C110" s="163" t="s">
        <v>181</v>
      </c>
      <c r="D110" s="35" t="s">
        <v>74</v>
      </c>
      <c r="E110" s="171">
        <v>1</v>
      </c>
      <c r="F110" s="29"/>
      <c r="G110" s="25">
        <f t="shared" si="17"/>
        <v>0</v>
      </c>
      <c r="H110" s="124"/>
    </row>
    <row r="111" spans="1:8" x14ac:dyDescent="0.2">
      <c r="A111" s="188"/>
      <c r="B111" s="27"/>
      <c r="C111" s="164"/>
      <c r="D111" s="190"/>
      <c r="E111" s="171"/>
      <c r="F111" s="176"/>
      <c r="G111" s="25"/>
      <c r="H111" s="124"/>
    </row>
    <row r="112" spans="1:8" ht="102" x14ac:dyDescent="0.2">
      <c r="A112" s="188"/>
      <c r="B112" s="27" t="s">
        <v>36</v>
      </c>
      <c r="C112" s="4" t="s">
        <v>182</v>
      </c>
      <c r="D112" s="35" t="s">
        <v>74</v>
      </c>
      <c r="E112" s="171">
        <v>6</v>
      </c>
      <c r="F112" s="29"/>
      <c r="G112" s="25">
        <f t="shared" ref="G112" si="25">E112*F112</f>
        <v>0</v>
      </c>
      <c r="H112" s="124"/>
    </row>
    <row r="113" spans="1:8" x14ac:dyDescent="0.2">
      <c r="A113" s="188"/>
      <c r="B113" s="27"/>
      <c r="C113" s="164"/>
      <c r="D113" s="35"/>
      <c r="E113" s="171"/>
      <c r="F113" s="29"/>
      <c r="G113" s="25"/>
      <c r="H113" s="124"/>
    </row>
    <row r="114" spans="1:8" ht="18" customHeight="1" x14ac:dyDescent="0.2">
      <c r="A114" s="188"/>
      <c r="B114" s="27" t="s">
        <v>37</v>
      </c>
      <c r="C114" s="163" t="s">
        <v>432</v>
      </c>
      <c r="D114" s="35" t="s">
        <v>74</v>
      </c>
      <c r="E114" s="171">
        <v>1</v>
      </c>
      <c r="F114" s="29"/>
      <c r="G114" s="25">
        <f t="shared" ref="G114" si="26">E114*F114</f>
        <v>0</v>
      </c>
      <c r="H114" s="124"/>
    </row>
    <row r="115" spans="1:8" x14ac:dyDescent="0.2">
      <c r="A115" s="188"/>
      <c r="B115" s="27"/>
      <c r="C115" s="164"/>
      <c r="D115" s="35"/>
      <c r="E115" s="171"/>
      <c r="F115" s="29"/>
      <c r="G115" s="25"/>
      <c r="H115" s="124"/>
    </row>
    <row r="116" spans="1:8" ht="18" customHeight="1" x14ac:dyDescent="0.2">
      <c r="A116" s="188"/>
      <c r="B116" s="27" t="s">
        <v>38</v>
      </c>
      <c r="C116" s="163" t="s">
        <v>433</v>
      </c>
      <c r="D116" s="35" t="s">
        <v>74</v>
      </c>
      <c r="E116" s="171">
        <v>4</v>
      </c>
      <c r="F116" s="29"/>
      <c r="G116" s="25">
        <f t="shared" ref="G116" si="27">E116*F116</f>
        <v>0</v>
      </c>
      <c r="H116" s="124"/>
    </row>
    <row r="117" spans="1:8" x14ac:dyDescent="0.2">
      <c r="A117" s="188"/>
      <c r="B117" s="27"/>
      <c r="C117" s="164"/>
      <c r="D117" s="35"/>
      <c r="E117" s="171"/>
      <c r="F117" s="29"/>
      <c r="G117" s="25"/>
      <c r="H117" s="124"/>
    </row>
    <row r="118" spans="1:8" ht="18" customHeight="1" x14ac:dyDescent="0.2">
      <c r="A118" s="188"/>
      <c r="B118" s="27" t="s">
        <v>39</v>
      </c>
      <c r="C118" s="163" t="s">
        <v>434</v>
      </c>
      <c r="D118" s="35" t="s">
        <v>74</v>
      </c>
      <c r="E118" s="171">
        <v>5</v>
      </c>
      <c r="F118" s="29"/>
      <c r="G118" s="25">
        <f t="shared" ref="G118" si="28">E118*F118</f>
        <v>0</v>
      </c>
      <c r="H118" s="124"/>
    </row>
    <row r="119" spans="1:8" x14ac:dyDescent="0.2">
      <c r="A119" s="188"/>
      <c r="B119" s="27"/>
      <c r="C119" s="164"/>
      <c r="D119" s="35"/>
      <c r="E119" s="149"/>
      <c r="F119" s="29"/>
      <c r="G119" s="25"/>
      <c r="H119" s="124"/>
    </row>
    <row r="120" spans="1:8" ht="18" customHeight="1" x14ac:dyDescent="0.2">
      <c r="A120" s="188"/>
      <c r="B120" s="27" t="s">
        <v>57</v>
      </c>
      <c r="C120" s="163" t="s">
        <v>435</v>
      </c>
      <c r="D120" s="35" t="s">
        <v>74</v>
      </c>
      <c r="E120" s="171">
        <v>1</v>
      </c>
      <c r="F120" s="29"/>
      <c r="G120" s="25">
        <f t="shared" ref="G120" si="29">E120*F120</f>
        <v>0</v>
      </c>
      <c r="H120" s="124"/>
    </row>
    <row r="121" spans="1:8" ht="15.75" customHeight="1" x14ac:dyDescent="0.2">
      <c r="A121" s="188"/>
      <c r="B121" s="27"/>
      <c r="C121" s="164"/>
      <c r="D121" s="35"/>
      <c r="E121" s="171"/>
      <c r="F121" s="29"/>
      <c r="G121" s="25"/>
      <c r="H121" s="124"/>
    </row>
    <row r="122" spans="1:8" ht="20.25" customHeight="1" x14ac:dyDescent="0.2">
      <c r="A122" s="188"/>
      <c r="B122" s="27" t="s">
        <v>77</v>
      </c>
      <c r="C122" s="163" t="s">
        <v>436</v>
      </c>
      <c r="D122" s="35" t="s">
        <v>74</v>
      </c>
      <c r="E122" s="171">
        <v>7</v>
      </c>
      <c r="F122" s="29"/>
      <c r="G122" s="25">
        <f t="shared" ref="G122" si="30">E122*F122</f>
        <v>0</v>
      </c>
      <c r="H122" s="145"/>
    </row>
    <row r="123" spans="1:8" ht="13.5" customHeight="1" x14ac:dyDescent="0.2">
      <c r="A123" s="188"/>
      <c r="B123" s="27"/>
      <c r="C123" s="164"/>
      <c r="D123" s="35"/>
      <c r="E123" s="171"/>
      <c r="F123" s="29"/>
      <c r="G123" s="25"/>
      <c r="H123" s="124"/>
    </row>
    <row r="124" spans="1:8" ht="27" customHeight="1" x14ac:dyDescent="0.2">
      <c r="A124" s="188"/>
      <c r="B124" s="27" t="s">
        <v>78</v>
      </c>
      <c r="C124" s="191" t="s">
        <v>127</v>
      </c>
      <c r="D124" s="35" t="s">
        <v>74</v>
      </c>
      <c r="E124" s="171">
        <v>4</v>
      </c>
      <c r="F124" s="29"/>
      <c r="G124" s="25">
        <f t="shared" si="17"/>
        <v>0</v>
      </c>
      <c r="H124" s="124"/>
    </row>
    <row r="125" spans="1:8" ht="14.25" customHeight="1" x14ac:dyDescent="0.2">
      <c r="A125" s="188"/>
      <c r="B125" s="27"/>
      <c r="C125" s="191"/>
      <c r="D125" s="35"/>
      <c r="E125" s="171"/>
      <c r="F125" s="29"/>
      <c r="G125" s="25"/>
      <c r="H125" s="124"/>
    </row>
    <row r="126" spans="1:8" ht="21" customHeight="1" x14ac:dyDescent="0.2">
      <c r="A126" s="188"/>
      <c r="B126" s="27" t="s">
        <v>79</v>
      </c>
      <c r="C126" s="4" t="s">
        <v>184</v>
      </c>
      <c r="D126" s="35" t="s">
        <v>9</v>
      </c>
      <c r="E126" s="171">
        <v>1</v>
      </c>
      <c r="F126" s="29"/>
      <c r="G126" s="25">
        <f t="shared" si="17"/>
        <v>0</v>
      </c>
      <c r="H126" s="124"/>
    </row>
    <row r="127" spans="1:8" ht="14.25" customHeight="1" x14ac:dyDescent="0.2">
      <c r="A127" s="188"/>
      <c r="B127" s="27"/>
      <c r="C127" s="191"/>
      <c r="D127" s="35"/>
      <c r="E127" s="149"/>
      <c r="F127" s="29"/>
      <c r="G127" s="25"/>
      <c r="H127" s="124"/>
    </row>
    <row r="128" spans="1:8" ht="29.25" customHeight="1" x14ac:dyDescent="0.2">
      <c r="A128" s="188"/>
      <c r="B128" s="27" t="s">
        <v>80</v>
      </c>
      <c r="C128" s="4" t="s">
        <v>183</v>
      </c>
      <c r="D128" s="35" t="s">
        <v>9</v>
      </c>
      <c r="E128" s="171">
        <v>1</v>
      </c>
      <c r="F128" s="29"/>
      <c r="G128" s="25">
        <f t="shared" ref="G128" si="31">E128*F128</f>
        <v>0</v>
      </c>
      <c r="H128" s="124"/>
    </row>
    <row r="129" spans="1:8" ht="13.5" customHeight="1" x14ac:dyDescent="0.2">
      <c r="A129" s="188"/>
      <c r="B129" s="27"/>
      <c r="C129" s="164"/>
      <c r="D129" s="35"/>
      <c r="E129" s="171"/>
      <c r="F129" s="29"/>
      <c r="G129" s="25"/>
      <c r="H129" s="124"/>
    </row>
    <row r="130" spans="1:8" ht="27" customHeight="1" x14ac:dyDescent="0.2">
      <c r="A130" s="188"/>
      <c r="B130" s="27" t="s">
        <v>81</v>
      </c>
      <c r="C130" s="164" t="s">
        <v>186</v>
      </c>
      <c r="D130" s="35" t="s">
        <v>9</v>
      </c>
      <c r="E130" s="171">
        <v>1</v>
      </c>
      <c r="F130" s="29"/>
      <c r="G130" s="25">
        <f t="shared" ref="G130" si="32">E130*F130</f>
        <v>0</v>
      </c>
      <c r="H130" s="124"/>
    </row>
    <row r="131" spans="1:8" ht="13.5" customHeight="1" x14ac:dyDescent="0.2">
      <c r="A131" s="188"/>
      <c r="B131" s="27"/>
      <c r="C131" s="164"/>
      <c r="D131" s="35"/>
      <c r="E131" s="171"/>
      <c r="F131" s="29"/>
      <c r="G131" s="25"/>
      <c r="H131" s="124"/>
    </row>
    <row r="132" spans="1:8" ht="27" customHeight="1" x14ac:dyDescent="0.2">
      <c r="A132" s="188"/>
      <c r="B132" s="27" t="s">
        <v>82</v>
      </c>
      <c r="C132" s="164" t="s">
        <v>188</v>
      </c>
      <c r="D132" s="35" t="s">
        <v>9</v>
      </c>
      <c r="E132" s="171">
        <v>1</v>
      </c>
      <c r="F132" s="29"/>
      <c r="G132" s="25">
        <f t="shared" ref="G132" si="33">E132*F132</f>
        <v>0</v>
      </c>
      <c r="H132" s="124"/>
    </row>
    <row r="133" spans="1:8" ht="15" customHeight="1" x14ac:dyDescent="0.2">
      <c r="A133" s="188"/>
      <c r="B133" s="27"/>
      <c r="C133" s="164"/>
      <c r="D133" s="35"/>
      <c r="E133" s="171"/>
      <c r="F133" s="29"/>
      <c r="G133" s="25"/>
      <c r="H133" s="124"/>
    </row>
    <row r="134" spans="1:8" ht="18" x14ac:dyDescent="0.2">
      <c r="A134" s="188"/>
      <c r="B134" s="27" t="s">
        <v>83</v>
      </c>
      <c r="C134" s="163" t="s">
        <v>429</v>
      </c>
      <c r="D134" s="35" t="s">
        <v>136</v>
      </c>
      <c r="E134" s="171">
        <v>3</v>
      </c>
      <c r="F134" s="29"/>
      <c r="G134" s="25">
        <f>SUM(G106:G133)*0.03</f>
        <v>0</v>
      </c>
      <c r="H134" s="145"/>
    </row>
    <row r="135" spans="1:8" ht="15" customHeight="1" thickBot="1" x14ac:dyDescent="0.25">
      <c r="A135" s="192"/>
      <c r="B135" s="27"/>
      <c r="C135" s="1"/>
      <c r="D135" s="35"/>
      <c r="E135" s="149"/>
      <c r="F135" s="29"/>
      <c r="G135" s="151"/>
      <c r="H135" s="145"/>
    </row>
    <row r="136" spans="1:8" ht="23.25" customHeight="1" thickBot="1" x14ac:dyDescent="0.3">
      <c r="A136" s="288" t="s">
        <v>185</v>
      </c>
      <c r="B136" s="289"/>
      <c r="C136" s="289"/>
      <c r="D136" s="289"/>
      <c r="E136" s="289"/>
      <c r="F136" s="290"/>
      <c r="G136" s="152">
        <f>SUM(G104:G135)</f>
        <v>0</v>
      </c>
      <c r="H136" s="145"/>
    </row>
    <row r="137" spans="1:8" x14ac:dyDescent="0.2">
      <c r="A137" s="146"/>
      <c r="B137" s="27"/>
      <c r="C137" s="147"/>
      <c r="D137" s="148"/>
      <c r="E137" s="149"/>
      <c r="F137" s="150"/>
      <c r="G137" s="151"/>
      <c r="H137" s="124"/>
    </row>
    <row r="138" spans="1:8" ht="18" x14ac:dyDescent="0.2">
      <c r="A138" s="21" t="s">
        <v>8</v>
      </c>
      <c r="B138" s="22" t="s">
        <v>40</v>
      </c>
      <c r="C138" s="158" t="s">
        <v>190</v>
      </c>
      <c r="D138" s="159"/>
      <c r="E138" s="160"/>
      <c r="F138" s="161"/>
      <c r="G138" s="162"/>
      <c r="H138" s="145"/>
    </row>
    <row r="139" spans="1:8" ht="14.25" customHeight="1" x14ac:dyDescent="0.2">
      <c r="A139" s="188"/>
      <c r="B139" s="27"/>
      <c r="C139" s="1"/>
      <c r="D139" s="35"/>
      <c r="E139" s="149"/>
      <c r="F139" s="29"/>
      <c r="G139" s="151"/>
      <c r="H139" s="145"/>
    </row>
    <row r="140" spans="1:8" ht="56.25" customHeight="1" x14ac:dyDescent="0.2">
      <c r="A140" s="188"/>
      <c r="B140" s="27" t="s">
        <v>41</v>
      </c>
      <c r="C140" s="193" t="s">
        <v>468</v>
      </c>
      <c r="D140" s="35" t="s">
        <v>74</v>
      </c>
      <c r="E140" s="171">
        <v>1</v>
      </c>
      <c r="F140" s="29"/>
      <c r="G140" s="25">
        <f>E140*F140</f>
        <v>0</v>
      </c>
      <c r="H140" s="145"/>
    </row>
    <row r="141" spans="1:8" ht="16.5" customHeight="1" x14ac:dyDescent="0.2">
      <c r="A141" s="188"/>
      <c r="B141" s="27"/>
      <c r="C141" s="194"/>
      <c r="D141" s="35"/>
      <c r="E141" s="149"/>
      <c r="F141" s="29"/>
      <c r="G141" s="151"/>
      <c r="H141" s="124"/>
    </row>
    <row r="142" spans="1:8" ht="41.25" customHeight="1" x14ac:dyDescent="0.2">
      <c r="A142" s="188"/>
      <c r="B142" s="27" t="s">
        <v>42</v>
      </c>
      <c r="C142" s="193" t="s">
        <v>189</v>
      </c>
      <c r="D142" s="35" t="s">
        <v>9</v>
      </c>
      <c r="E142" s="171">
        <v>1</v>
      </c>
      <c r="F142" s="29"/>
      <c r="G142" s="25">
        <f>E142*F142</f>
        <v>0</v>
      </c>
      <c r="H142" s="145"/>
    </row>
    <row r="143" spans="1:8" ht="16.5" customHeight="1" x14ac:dyDescent="0.2">
      <c r="A143" s="188"/>
      <c r="B143" s="27"/>
      <c r="C143" s="194"/>
      <c r="D143" s="35"/>
      <c r="E143" s="171"/>
      <c r="F143" s="29"/>
      <c r="G143" s="25"/>
      <c r="H143" s="124"/>
    </row>
    <row r="144" spans="1:8" ht="18" x14ac:dyDescent="0.2">
      <c r="A144" s="188"/>
      <c r="B144" s="27" t="s">
        <v>43</v>
      </c>
      <c r="C144" s="195" t="s">
        <v>429</v>
      </c>
      <c r="D144" s="35" t="s">
        <v>136</v>
      </c>
      <c r="E144" s="171">
        <v>3</v>
      </c>
      <c r="F144" s="29"/>
      <c r="G144" s="25">
        <f>SUM(G140:G143)*0.03</f>
        <v>0</v>
      </c>
      <c r="H144" s="145"/>
    </row>
    <row r="145" spans="1:8" ht="13.5" thickBot="1" x14ac:dyDescent="0.25">
      <c r="A145" s="188"/>
      <c r="B145" s="27"/>
      <c r="C145" s="1"/>
      <c r="D145" s="35"/>
      <c r="E145" s="149"/>
      <c r="F145" s="29"/>
      <c r="G145" s="151"/>
      <c r="H145" s="124"/>
    </row>
    <row r="146" spans="1:8" ht="23.25" customHeight="1" thickBot="1" x14ac:dyDescent="0.3">
      <c r="A146" s="288" t="s">
        <v>191</v>
      </c>
      <c r="B146" s="289"/>
      <c r="C146" s="289"/>
      <c r="D146" s="289"/>
      <c r="E146" s="289"/>
      <c r="F146" s="290"/>
      <c r="G146" s="152">
        <f>SUM(G139:G145)</f>
        <v>0</v>
      </c>
      <c r="H146" s="145"/>
    </row>
    <row r="147" spans="1:8" x14ac:dyDescent="0.2">
      <c r="A147" s="188"/>
      <c r="B147" s="27"/>
      <c r="C147" s="147"/>
      <c r="D147" s="35"/>
      <c r="E147" s="172"/>
      <c r="F147" s="170"/>
      <c r="G147" s="151"/>
      <c r="H147" s="124"/>
    </row>
    <row r="148" spans="1:8" ht="18" x14ac:dyDescent="0.2">
      <c r="A148" s="21" t="s">
        <v>8</v>
      </c>
      <c r="B148" s="22" t="s">
        <v>84</v>
      </c>
      <c r="C148" s="158" t="s">
        <v>76</v>
      </c>
      <c r="D148" s="35"/>
      <c r="E148" s="172"/>
      <c r="F148" s="170"/>
      <c r="G148" s="151"/>
      <c r="H148" s="145"/>
    </row>
    <row r="149" spans="1:8" x14ac:dyDescent="0.2">
      <c r="A149" s="188"/>
      <c r="B149" s="27"/>
      <c r="C149" s="1"/>
      <c r="D149" s="35"/>
      <c r="E149" s="149"/>
      <c r="F149" s="29"/>
      <c r="G149" s="151"/>
      <c r="H149" s="124"/>
    </row>
    <row r="150" spans="1:8" ht="28.5" customHeight="1" x14ac:dyDescent="0.2">
      <c r="A150" s="188"/>
      <c r="B150" s="27" t="s">
        <v>85</v>
      </c>
      <c r="C150" s="147" t="s">
        <v>416</v>
      </c>
      <c r="D150" s="35" t="s">
        <v>74</v>
      </c>
      <c r="E150" s="171">
        <v>9</v>
      </c>
      <c r="F150" s="170"/>
      <c r="G150" s="25">
        <f>E150*F150</f>
        <v>0</v>
      </c>
      <c r="H150" s="145"/>
    </row>
    <row r="151" spans="1:8" x14ac:dyDescent="0.2">
      <c r="A151" s="188"/>
      <c r="B151" s="27"/>
      <c r="C151" s="147"/>
      <c r="D151" s="35"/>
      <c r="E151" s="171"/>
      <c r="F151" s="29"/>
      <c r="G151" s="25"/>
      <c r="H151" s="124"/>
    </row>
    <row r="152" spans="1:8" ht="25.5" x14ac:dyDescent="0.2">
      <c r="A152" s="188"/>
      <c r="B152" s="27" t="s">
        <v>86</v>
      </c>
      <c r="C152" s="147" t="s">
        <v>210</v>
      </c>
      <c r="D152" s="35" t="s">
        <v>74</v>
      </c>
      <c r="E152" s="171">
        <v>9</v>
      </c>
      <c r="F152" s="170"/>
      <c r="G152" s="25">
        <f>E152*F152</f>
        <v>0</v>
      </c>
      <c r="H152" s="124"/>
    </row>
    <row r="153" spans="1:8" ht="18" x14ac:dyDescent="0.2">
      <c r="A153" s="188"/>
      <c r="B153" s="27"/>
      <c r="C153" s="147"/>
      <c r="D153" s="35"/>
      <c r="E153" s="171"/>
      <c r="F153" s="29"/>
      <c r="G153" s="25"/>
      <c r="H153" s="145"/>
    </row>
    <row r="154" spans="1:8" ht="25.5" x14ac:dyDescent="0.2">
      <c r="A154" s="188"/>
      <c r="B154" s="27" t="s">
        <v>87</v>
      </c>
      <c r="C154" s="147" t="s">
        <v>211</v>
      </c>
      <c r="D154" s="35" t="s">
        <v>74</v>
      </c>
      <c r="E154" s="171">
        <v>4</v>
      </c>
      <c r="F154" s="170"/>
      <c r="G154" s="25">
        <f>E154*F154</f>
        <v>0</v>
      </c>
      <c r="H154" s="124"/>
    </row>
    <row r="155" spans="1:8" ht="18" x14ac:dyDescent="0.2">
      <c r="A155" s="188"/>
      <c r="B155" s="27"/>
      <c r="C155" s="147"/>
      <c r="D155" s="35"/>
      <c r="E155" s="171"/>
      <c r="F155" s="29"/>
      <c r="G155" s="25"/>
      <c r="H155" s="145"/>
    </row>
    <row r="156" spans="1:8" ht="15" customHeight="1" x14ac:dyDescent="0.2">
      <c r="A156" s="188"/>
      <c r="B156" s="27" t="s">
        <v>88</v>
      </c>
      <c r="C156" s="147" t="s">
        <v>212</v>
      </c>
      <c r="D156" s="35" t="s">
        <v>74</v>
      </c>
      <c r="E156" s="171">
        <v>2</v>
      </c>
      <c r="F156" s="170"/>
      <c r="G156" s="25">
        <f>E156*F156</f>
        <v>0</v>
      </c>
      <c r="H156" s="124"/>
    </row>
    <row r="157" spans="1:8" ht="18" x14ac:dyDescent="0.2">
      <c r="A157" s="188"/>
      <c r="B157" s="27"/>
      <c r="C157" s="147"/>
      <c r="D157" s="35"/>
      <c r="E157" s="171"/>
      <c r="F157" s="29"/>
      <c r="G157" s="25"/>
      <c r="H157" s="145"/>
    </row>
    <row r="158" spans="1:8" ht="17.25" customHeight="1" x14ac:dyDescent="0.2">
      <c r="A158" s="188"/>
      <c r="B158" s="27" t="s">
        <v>96</v>
      </c>
      <c r="C158" s="147" t="s">
        <v>213</v>
      </c>
      <c r="D158" s="35" t="s">
        <v>9</v>
      </c>
      <c r="E158" s="171">
        <v>1</v>
      </c>
      <c r="F158" s="170"/>
      <c r="G158" s="25">
        <f>E158*F158</f>
        <v>0</v>
      </c>
      <c r="H158" s="124"/>
    </row>
    <row r="159" spans="1:8" ht="13.5" customHeight="1" x14ac:dyDescent="0.2">
      <c r="A159" s="188"/>
      <c r="B159" s="27"/>
      <c r="C159" s="147"/>
      <c r="D159" s="35"/>
      <c r="E159" s="171"/>
      <c r="F159" s="29"/>
      <c r="G159" s="25"/>
      <c r="H159" s="145"/>
    </row>
    <row r="160" spans="1:8" ht="25.5" x14ac:dyDescent="0.2">
      <c r="A160" s="188"/>
      <c r="B160" s="27" t="s">
        <v>95</v>
      </c>
      <c r="C160" s="147" t="s">
        <v>398</v>
      </c>
      <c r="D160" s="35" t="s">
        <v>17</v>
      </c>
      <c r="E160" s="171">
        <v>200</v>
      </c>
      <c r="F160" s="170"/>
      <c r="G160" s="25">
        <f>E160*F160</f>
        <v>0</v>
      </c>
      <c r="H160" s="124"/>
    </row>
    <row r="161" spans="1:8" ht="15" customHeight="1" x14ac:dyDescent="0.2">
      <c r="A161" s="188"/>
      <c r="B161" s="27"/>
      <c r="C161" s="147"/>
      <c r="D161" s="35"/>
      <c r="E161" s="171"/>
      <c r="F161" s="29"/>
      <c r="G161" s="25"/>
      <c r="H161" s="124"/>
    </row>
    <row r="162" spans="1:8" ht="18" customHeight="1" x14ac:dyDescent="0.2">
      <c r="A162" s="188"/>
      <c r="B162" s="27" t="s">
        <v>97</v>
      </c>
      <c r="C162" s="147" t="s">
        <v>214</v>
      </c>
      <c r="D162" s="35" t="s">
        <v>74</v>
      </c>
      <c r="E162" s="171">
        <v>9</v>
      </c>
      <c r="F162" s="170"/>
      <c r="G162" s="25">
        <f>E162*F162</f>
        <v>0</v>
      </c>
      <c r="H162" s="124"/>
    </row>
    <row r="163" spans="1:8" x14ac:dyDescent="0.2">
      <c r="A163" s="188"/>
      <c r="B163" s="27"/>
      <c r="C163" s="147"/>
      <c r="D163" s="35"/>
      <c r="E163" s="171"/>
      <c r="F163" s="29"/>
      <c r="G163" s="25"/>
      <c r="H163" s="124"/>
    </row>
    <row r="164" spans="1:8" x14ac:dyDescent="0.2">
      <c r="A164" s="188"/>
      <c r="B164" s="27" t="s">
        <v>99</v>
      </c>
      <c r="C164" s="147" t="s">
        <v>220</v>
      </c>
      <c r="D164" s="35" t="s">
        <v>74</v>
      </c>
      <c r="E164" s="171">
        <v>4</v>
      </c>
      <c r="F164" s="170"/>
      <c r="G164" s="25">
        <f>E164*F164</f>
        <v>0</v>
      </c>
      <c r="H164" s="124"/>
    </row>
    <row r="165" spans="1:8" x14ac:dyDescent="0.2">
      <c r="A165" s="188"/>
      <c r="B165" s="27"/>
      <c r="C165" s="147"/>
      <c r="D165" s="35"/>
      <c r="E165" s="171"/>
      <c r="F165" s="29"/>
      <c r="G165" s="25"/>
      <c r="H165" s="124"/>
    </row>
    <row r="166" spans="1:8" x14ac:dyDescent="0.2">
      <c r="A166" s="188"/>
      <c r="B166" s="27" t="s">
        <v>100</v>
      </c>
      <c r="C166" s="147" t="s">
        <v>215</v>
      </c>
      <c r="D166" s="35" t="s">
        <v>74</v>
      </c>
      <c r="E166" s="171">
        <v>400</v>
      </c>
      <c r="F166" s="170"/>
      <c r="G166" s="25">
        <f>E166*F166</f>
        <v>0</v>
      </c>
      <c r="H166" s="124"/>
    </row>
    <row r="167" spans="1:8" x14ac:dyDescent="0.2">
      <c r="A167" s="188"/>
      <c r="B167" s="27"/>
      <c r="C167" s="147"/>
      <c r="D167" s="35"/>
      <c r="E167" s="171"/>
      <c r="F167" s="29"/>
      <c r="G167" s="25"/>
      <c r="H167" s="124"/>
    </row>
    <row r="168" spans="1:8" x14ac:dyDescent="0.2">
      <c r="A168" s="188"/>
      <c r="B168" s="27" t="s">
        <v>117</v>
      </c>
      <c r="C168" s="147" t="s">
        <v>216</v>
      </c>
      <c r="D168" s="35" t="s">
        <v>9</v>
      </c>
      <c r="E168" s="171">
        <v>1</v>
      </c>
      <c r="F168" s="170"/>
      <c r="G168" s="25">
        <f>E168*F168</f>
        <v>0</v>
      </c>
      <c r="H168" s="124"/>
    </row>
    <row r="169" spans="1:8" x14ac:dyDescent="0.2">
      <c r="A169" s="188"/>
      <c r="B169" s="27"/>
      <c r="C169" s="147"/>
      <c r="D169" s="35"/>
      <c r="E169" s="171"/>
      <c r="F169" s="29"/>
      <c r="G169" s="25"/>
      <c r="H169" s="124"/>
    </row>
    <row r="170" spans="1:8" ht="25.5" x14ac:dyDescent="0.2">
      <c r="A170" s="188"/>
      <c r="B170" s="27" t="s">
        <v>125</v>
      </c>
      <c r="C170" s="147" t="s">
        <v>217</v>
      </c>
      <c r="D170" s="35" t="s">
        <v>9</v>
      </c>
      <c r="E170" s="171">
        <v>1</v>
      </c>
      <c r="F170" s="170"/>
      <c r="G170" s="25">
        <f>E170*F170</f>
        <v>0</v>
      </c>
      <c r="H170" s="124"/>
    </row>
    <row r="171" spans="1:8" x14ac:dyDescent="0.2">
      <c r="A171" s="188"/>
      <c r="B171" s="27"/>
      <c r="C171" s="147"/>
      <c r="D171" s="35"/>
      <c r="E171" s="171"/>
      <c r="F171" s="29"/>
      <c r="G171" s="25"/>
      <c r="H171" s="124"/>
    </row>
    <row r="172" spans="1:8" ht="55.5" customHeight="1" x14ac:dyDescent="0.2">
      <c r="A172" s="188"/>
      <c r="B172" s="27" t="s">
        <v>221</v>
      </c>
      <c r="C172" s="147" t="s">
        <v>399</v>
      </c>
      <c r="D172" s="35" t="s">
        <v>9</v>
      </c>
      <c r="E172" s="171">
        <v>1</v>
      </c>
      <c r="F172" s="170"/>
      <c r="G172" s="25">
        <f>E172*F172</f>
        <v>0</v>
      </c>
      <c r="H172" s="124"/>
    </row>
    <row r="173" spans="1:8" x14ac:dyDescent="0.2">
      <c r="A173" s="188"/>
      <c r="B173" s="27"/>
      <c r="C173" s="147"/>
      <c r="D173" s="35"/>
      <c r="E173" s="171"/>
      <c r="F173" s="29"/>
      <c r="G173" s="25"/>
      <c r="H173" s="124"/>
    </row>
    <row r="174" spans="1:8" ht="28.5" customHeight="1" x14ac:dyDescent="0.2">
      <c r="A174" s="188"/>
      <c r="B174" s="27" t="s">
        <v>222</v>
      </c>
      <c r="C174" s="147" t="s">
        <v>218</v>
      </c>
      <c r="D174" s="35" t="s">
        <v>9</v>
      </c>
      <c r="E174" s="171">
        <v>1</v>
      </c>
      <c r="F174" s="170"/>
      <c r="G174" s="25">
        <f>E174*F174</f>
        <v>0</v>
      </c>
      <c r="H174" s="124"/>
    </row>
    <row r="175" spans="1:8" x14ac:dyDescent="0.2">
      <c r="A175" s="188"/>
      <c r="B175" s="27"/>
      <c r="C175" s="147"/>
      <c r="D175" s="35"/>
      <c r="E175" s="171"/>
      <c r="F175" s="29"/>
      <c r="G175" s="25"/>
      <c r="H175" s="124"/>
    </row>
    <row r="176" spans="1:8" x14ac:dyDescent="0.2">
      <c r="A176" s="188"/>
      <c r="B176" s="27" t="s">
        <v>223</v>
      </c>
      <c r="C176" s="147" t="s">
        <v>219</v>
      </c>
      <c r="D176" s="35" t="s">
        <v>9</v>
      </c>
      <c r="E176" s="171">
        <v>1</v>
      </c>
      <c r="F176" s="170"/>
      <c r="G176" s="25">
        <f>E176*F176</f>
        <v>0</v>
      </c>
      <c r="H176" s="124"/>
    </row>
    <row r="177" spans="1:8" ht="18" x14ac:dyDescent="0.2">
      <c r="A177" s="188"/>
      <c r="B177" s="27"/>
      <c r="C177" s="1"/>
      <c r="D177" s="35"/>
      <c r="E177" s="171"/>
      <c r="F177" s="29"/>
      <c r="G177" s="25"/>
      <c r="H177" s="145"/>
    </row>
    <row r="178" spans="1:8" x14ac:dyDescent="0.2">
      <c r="A178" s="188"/>
      <c r="B178" s="27" t="s">
        <v>224</v>
      </c>
      <c r="C178" s="104" t="s">
        <v>194</v>
      </c>
      <c r="D178" s="35" t="s">
        <v>74</v>
      </c>
      <c r="E178" s="171">
        <v>4</v>
      </c>
      <c r="F178" s="170"/>
      <c r="G178" s="25">
        <f>E178*F178</f>
        <v>0</v>
      </c>
      <c r="H178" s="124"/>
    </row>
    <row r="179" spans="1:8" ht="14.25" customHeight="1" x14ac:dyDescent="0.2">
      <c r="A179" s="188"/>
      <c r="B179" s="27"/>
      <c r="C179" s="196"/>
      <c r="D179" s="35"/>
      <c r="E179" s="171"/>
      <c r="F179" s="29"/>
      <c r="G179" s="25"/>
      <c r="H179" s="145"/>
    </row>
    <row r="180" spans="1:8" ht="42" customHeight="1" x14ac:dyDescent="0.2">
      <c r="A180" s="188"/>
      <c r="B180" s="27" t="s">
        <v>225</v>
      </c>
      <c r="C180" s="104" t="s">
        <v>192</v>
      </c>
      <c r="D180" s="35" t="s">
        <v>9</v>
      </c>
      <c r="E180" s="171">
        <v>1</v>
      </c>
      <c r="F180" s="170"/>
      <c r="G180" s="25">
        <f>E180*F180</f>
        <v>0</v>
      </c>
      <c r="H180" s="124"/>
    </row>
    <row r="181" spans="1:8" ht="15" customHeight="1" x14ac:dyDescent="0.2">
      <c r="A181" s="188"/>
      <c r="B181" s="27"/>
      <c r="C181" s="196"/>
      <c r="D181" s="35"/>
      <c r="E181" s="171"/>
      <c r="F181" s="29"/>
      <c r="G181" s="25"/>
      <c r="H181" s="145"/>
    </row>
    <row r="182" spans="1:8" x14ac:dyDescent="0.2">
      <c r="A182" s="188"/>
      <c r="B182" s="27" t="s">
        <v>226</v>
      </c>
      <c r="C182" s="104" t="s">
        <v>429</v>
      </c>
      <c r="D182" s="35" t="s">
        <v>136</v>
      </c>
      <c r="E182" s="171">
        <v>3</v>
      </c>
      <c r="F182" s="170"/>
      <c r="G182" s="25">
        <f>SUM(G150:G181)*0.03</f>
        <v>0</v>
      </c>
      <c r="H182" s="124"/>
    </row>
    <row r="183" spans="1:8" ht="15" customHeight="1" thickBot="1" x14ac:dyDescent="0.25">
      <c r="A183" s="188"/>
      <c r="B183" s="27"/>
      <c r="C183" s="1"/>
      <c r="D183" s="35"/>
      <c r="E183" s="149"/>
      <c r="F183" s="29"/>
      <c r="G183" s="151"/>
      <c r="H183" s="145"/>
    </row>
    <row r="184" spans="1:8" ht="23.25" customHeight="1" thickBot="1" x14ac:dyDescent="0.3">
      <c r="A184" s="288" t="s">
        <v>195</v>
      </c>
      <c r="B184" s="289"/>
      <c r="C184" s="289"/>
      <c r="D184" s="289"/>
      <c r="E184" s="289"/>
      <c r="F184" s="290"/>
      <c r="G184" s="152">
        <f>SUM(G150:G183)</f>
        <v>0</v>
      </c>
      <c r="H184" s="145"/>
    </row>
    <row r="185" spans="1:8" ht="18" x14ac:dyDescent="0.2">
      <c r="A185" s="197"/>
      <c r="B185" s="198"/>
      <c r="C185" s="199"/>
      <c r="D185" s="35"/>
      <c r="E185" s="149"/>
      <c r="F185" s="29"/>
      <c r="G185" s="151"/>
      <c r="H185" s="145"/>
    </row>
    <row r="186" spans="1:8" x14ac:dyDescent="0.2">
      <c r="A186" s="21" t="s">
        <v>8</v>
      </c>
      <c r="B186" s="22" t="s">
        <v>89</v>
      </c>
      <c r="C186" s="158" t="s">
        <v>123</v>
      </c>
      <c r="E186" s="172"/>
      <c r="F186" s="200"/>
      <c r="G186" s="201"/>
      <c r="H186" s="124"/>
    </row>
    <row r="187" spans="1:8" ht="15.75" customHeight="1" x14ac:dyDescent="0.2">
      <c r="A187" s="21"/>
      <c r="B187" s="22"/>
      <c r="C187" s="158"/>
      <c r="E187" s="202"/>
      <c r="F187" s="200"/>
      <c r="G187" s="201"/>
      <c r="H187" s="145"/>
    </row>
    <row r="188" spans="1:8" ht="122.25" customHeight="1" x14ac:dyDescent="0.2">
      <c r="A188" s="21"/>
      <c r="B188" s="27" t="s">
        <v>90</v>
      </c>
      <c r="C188" s="4" t="s">
        <v>196</v>
      </c>
      <c r="D188" s="23" t="s">
        <v>9</v>
      </c>
      <c r="E188" s="202">
        <v>1</v>
      </c>
      <c r="F188" s="200"/>
      <c r="G188" s="25">
        <f>E188*F188</f>
        <v>0</v>
      </c>
      <c r="H188" s="124"/>
    </row>
    <row r="189" spans="1:8" ht="16.5" customHeight="1" x14ac:dyDescent="0.2">
      <c r="A189" s="21"/>
      <c r="B189" s="27"/>
      <c r="C189" s="203"/>
      <c r="E189" s="202"/>
      <c r="F189" s="200"/>
      <c r="G189" s="25"/>
      <c r="H189" s="145"/>
    </row>
    <row r="190" spans="1:8" ht="28.5" customHeight="1" x14ac:dyDescent="0.2">
      <c r="A190" s="21"/>
      <c r="B190" s="27" t="s">
        <v>91</v>
      </c>
      <c r="C190" s="204" t="s">
        <v>198</v>
      </c>
      <c r="D190" s="23" t="s">
        <v>74</v>
      </c>
      <c r="E190" s="202">
        <v>3</v>
      </c>
      <c r="F190" s="200"/>
      <c r="G190" s="25">
        <f>E190*F190</f>
        <v>0</v>
      </c>
      <c r="H190" s="124"/>
    </row>
    <row r="191" spans="1:8" ht="15.75" customHeight="1" thickBot="1" x14ac:dyDescent="0.3">
      <c r="A191" s="146"/>
      <c r="B191" s="154"/>
      <c r="C191" s="205"/>
      <c r="D191" s="154"/>
      <c r="E191" s="206"/>
      <c r="F191" s="206"/>
      <c r="G191" s="207"/>
      <c r="H191" s="145"/>
    </row>
    <row r="192" spans="1:8" ht="24.75" customHeight="1" thickBot="1" x14ac:dyDescent="0.3">
      <c r="A192" s="288" t="s">
        <v>197</v>
      </c>
      <c r="B192" s="289"/>
      <c r="C192" s="289"/>
      <c r="D192" s="289"/>
      <c r="E192" s="289"/>
      <c r="F192" s="290"/>
      <c r="G192" s="152">
        <f>SUM(G188:G190)</f>
        <v>0</v>
      </c>
      <c r="H192" s="124"/>
    </row>
    <row r="193" spans="1:8" ht="18.75" thickBot="1" x14ac:dyDescent="0.25">
      <c r="A193" s="188"/>
      <c r="B193" s="27"/>
      <c r="C193" s="164"/>
      <c r="D193" s="35"/>
      <c r="E193" s="149"/>
      <c r="F193" s="29"/>
      <c r="G193" s="151"/>
      <c r="H193" s="145"/>
    </row>
    <row r="194" spans="1:8" ht="25.5" customHeight="1" thickBot="1" x14ac:dyDescent="0.3">
      <c r="A194" s="291" t="s">
        <v>362</v>
      </c>
      <c r="B194" s="292"/>
      <c r="C194" s="292"/>
      <c r="D194" s="292"/>
      <c r="E194" s="292"/>
      <c r="F194" s="292"/>
      <c r="G194" s="152">
        <f>G192+G184+G146+G136+G102+G70+G42</f>
        <v>0</v>
      </c>
    </row>
    <row r="210" spans="1:7" x14ac:dyDescent="0.2">
      <c r="A210" s="125"/>
      <c r="B210" s="125"/>
      <c r="C210" s="125"/>
      <c r="D210" s="125"/>
      <c r="E210" s="125"/>
      <c r="F210" s="125"/>
      <c r="G210" s="125"/>
    </row>
  </sheetData>
  <sheetProtection selectLockedCells="1"/>
  <mergeCells count="16">
    <mergeCell ref="B5:G5"/>
    <mergeCell ref="B7:G7"/>
    <mergeCell ref="A9:B10"/>
    <mergeCell ref="C9:C10"/>
    <mergeCell ref="D9:D10"/>
    <mergeCell ref="E9:E10"/>
    <mergeCell ref="F9:F10"/>
    <mergeCell ref="G9:G10"/>
    <mergeCell ref="A194:F194"/>
    <mergeCell ref="A42:F42"/>
    <mergeCell ref="A70:F70"/>
    <mergeCell ref="A102:F102"/>
    <mergeCell ref="A136:F136"/>
    <mergeCell ref="A146:F146"/>
    <mergeCell ref="A184:F184"/>
    <mergeCell ref="A192:F192"/>
  </mergeCells>
  <pageMargins left="0.78740157480314965" right="0.39370078740157483" top="0.19685039370078741" bottom="0.98425196850393704" header="0.19685039370078741" footer="0.19685039370078741"/>
  <pageSetup paperSize="9" scale="72" orientation="portrait" r:id="rId1"/>
  <headerFooter alignWithMargins="0">
    <oddFooter>&amp;L&amp;"Verdana,Navadno"&amp;9Objekt:    TP2050 Reaktor (DZR)
Vsebina:  Stroškovnik 
Št. načrta: 1082.E04
Mapa:       1082.M4/1
Datoteka: &amp;F&amp;R&amp;"Verdana,Navadno"&amp;9Revizija: 3
Datum: november 2016
Stran &amp;P od &amp;N</oddFooter>
  </headerFooter>
  <ignoredErrors>
    <ignoredError sqref="B38:B40 B98:B100 B128 B130 B133 B132 B134 B174:B182"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175"/>
  <sheetViews>
    <sheetView view="pageBreakPreview" zoomScaleNormal="70" zoomScaleSheetLayoutView="100" workbookViewId="0">
      <pane ySplit="10" topLeftCell="A11" activePane="bottomLeft" state="frozen"/>
      <selection sqref="A1:XFD1048576"/>
      <selection pane="bottomLeft" activeCell="A11" sqref="A11"/>
    </sheetView>
  </sheetViews>
  <sheetFormatPr defaultRowHeight="12.75" x14ac:dyDescent="0.2"/>
  <cols>
    <col min="1" max="1" width="6.7109375" style="157" customWidth="1"/>
    <col min="2" max="2" width="6" style="122" customWidth="1"/>
    <col min="3" max="3" width="57.5703125" style="121" customWidth="1"/>
    <col min="4" max="4" width="9.140625" style="23"/>
    <col min="5" max="5" width="12.140625" style="123" customWidth="1"/>
    <col min="6" max="6" width="15.140625" style="123" customWidth="1"/>
    <col min="7" max="7" width="21.28515625" style="123" customWidth="1"/>
    <col min="8" max="8" width="9.140625" style="156"/>
    <col min="9" max="9" width="9.85546875" style="125" bestFit="1" customWidth="1"/>
    <col min="10" max="16384" width="9.140625" style="125"/>
  </cols>
  <sheetData>
    <row r="1" spans="1:8" x14ac:dyDescent="0.2">
      <c r="A1" s="121"/>
      <c r="H1" s="124"/>
    </row>
    <row r="2" spans="1:8" x14ac:dyDescent="0.2">
      <c r="A2" s="121"/>
      <c r="H2" s="124"/>
    </row>
    <row r="3" spans="1:8" x14ac:dyDescent="0.2">
      <c r="A3" s="126"/>
      <c r="H3" s="124"/>
    </row>
    <row r="4" spans="1:8" ht="9" customHeight="1" x14ac:dyDescent="0.2">
      <c r="A4" s="121"/>
      <c r="B4" s="127"/>
      <c r="C4" s="128"/>
      <c r="D4" s="129"/>
      <c r="E4" s="130"/>
      <c r="F4" s="130"/>
      <c r="G4" s="130"/>
      <c r="H4" s="124"/>
    </row>
    <row r="5" spans="1:8" ht="24" customHeight="1" x14ac:dyDescent="0.3">
      <c r="A5" s="131" t="s">
        <v>20</v>
      </c>
      <c r="B5" s="274" t="s">
        <v>56</v>
      </c>
      <c r="C5" s="274"/>
      <c r="D5" s="274"/>
      <c r="E5" s="274"/>
      <c r="F5" s="274"/>
      <c r="G5" s="274"/>
      <c r="H5" s="124"/>
    </row>
    <row r="6" spans="1:8" ht="3" customHeight="1" x14ac:dyDescent="0.3">
      <c r="A6" s="131"/>
      <c r="B6" s="132"/>
      <c r="C6" s="132"/>
      <c r="D6" s="132"/>
      <c r="E6" s="132"/>
      <c r="F6" s="132"/>
      <c r="G6" s="132"/>
      <c r="H6" s="124"/>
    </row>
    <row r="7" spans="1:8" ht="18.75" customHeight="1" x14ac:dyDescent="0.25">
      <c r="A7" s="133"/>
      <c r="B7" s="275"/>
      <c r="C7" s="275"/>
      <c r="D7" s="275"/>
      <c r="E7" s="275"/>
      <c r="F7" s="275"/>
      <c r="G7" s="275"/>
      <c r="H7" s="124"/>
    </row>
    <row r="8" spans="1:8" ht="10.5" customHeight="1" thickBot="1" x14ac:dyDescent="0.3">
      <c r="A8" s="134"/>
      <c r="B8" s="135"/>
      <c r="C8" s="135"/>
      <c r="D8" s="135"/>
      <c r="E8" s="135"/>
      <c r="F8" s="135"/>
      <c r="G8" s="135"/>
      <c r="H8" s="124"/>
    </row>
    <row r="9" spans="1:8" s="137" customFormat="1" ht="12.75" customHeight="1" x14ac:dyDescent="0.2">
      <c r="A9" s="276" t="s">
        <v>415</v>
      </c>
      <c r="B9" s="277"/>
      <c r="C9" s="286" t="s">
        <v>3</v>
      </c>
      <c r="D9" s="286" t="s">
        <v>4</v>
      </c>
      <c r="E9" s="280" t="s">
        <v>5</v>
      </c>
      <c r="F9" s="280" t="s">
        <v>6</v>
      </c>
      <c r="G9" s="282" t="s">
        <v>7</v>
      </c>
      <c r="H9" s="136"/>
    </row>
    <row r="10" spans="1:8" ht="26.25" customHeight="1" thickBot="1" x14ac:dyDescent="0.25">
      <c r="A10" s="278"/>
      <c r="B10" s="279"/>
      <c r="C10" s="287"/>
      <c r="D10" s="287"/>
      <c r="E10" s="281"/>
      <c r="F10" s="281"/>
      <c r="G10" s="283"/>
      <c r="H10" s="124"/>
    </row>
    <row r="11" spans="1:8" ht="13.5" customHeight="1" x14ac:dyDescent="0.2">
      <c r="A11" s="138"/>
      <c r="B11" s="139"/>
      <c r="C11" s="140"/>
      <c r="D11" s="141"/>
      <c r="E11" s="142"/>
      <c r="F11" s="143"/>
      <c r="G11" s="144"/>
      <c r="H11" s="145"/>
    </row>
    <row r="12" spans="1:8" ht="18" x14ac:dyDescent="0.2">
      <c r="A12" s="21" t="s">
        <v>20</v>
      </c>
      <c r="B12" s="22" t="s">
        <v>1</v>
      </c>
      <c r="C12" s="158" t="s">
        <v>254</v>
      </c>
      <c r="D12" s="159"/>
      <c r="E12" s="160"/>
      <c r="F12" s="161"/>
      <c r="G12" s="162"/>
      <c r="H12" s="145"/>
    </row>
    <row r="13" spans="1:8" ht="18" x14ac:dyDescent="0.2">
      <c r="A13" s="21"/>
      <c r="B13" s="22"/>
      <c r="C13" s="158" t="s">
        <v>437</v>
      </c>
      <c r="D13" s="159"/>
      <c r="E13" s="160"/>
      <c r="F13" s="161"/>
      <c r="G13" s="162"/>
      <c r="H13" s="145"/>
    </row>
    <row r="14" spans="1:8" ht="12.75" customHeight="1" x14ac:dyDescent="0.2">
      <c r="A14" s="21"/>
      <c r="B14" s="22"/>
      <c r="C14" s="158"/>
      <c r="D14" s="159"/>
      <c r="E14" s="160"/>
      <c r="F14" s="161"/>
      <c r="G14" s="162"/>
      <c r="H14" s="145"/>
    </row>
    <row r="15" spans="1:8" ht="18" x14ac:dyDescent="0.2">
      <c r="A15" s="21"/>
      <c r="B15" s="27" t="s">
        <v>10</v>
      </c>
      <c r="C15" s="158" t="s">
        <v>259</v>
      </c>
      <c r="D15" s="23" t="s">
        <v>9</v>
      </c>
      <c r="E15" s="24">
        <v>2</v>
      </c>
      <c r="F15" s="161"/>
      <c r="G15" s="25">
        <f>E15*F15</f>
        <v>0</v>
      </c>
      <c r="H15" s="145"/>
    </row>
    <row r="16" spans="1:8" ht="168.75" x14ac:dyDescent="0.2">
      <c r="A16" s="21"/>
      <c r="B16" s="22"/>
      <c r="C16" s="163" t="s">
        <v>438</v>
      </c>
      <c r="D16" s="159"/>
      <c r="E16" s="24"/>
      <c r="F16" s="161"/>
      <c r="G16" s="25"/>
      <c r="H16" s="145"/>
    </row>
    <row r="17" spans="1:8" ht="13.5" customHeight="1" x14ac:dyDescent="0.2">
      <c r="A17" s="21"/>
      <c r="B17" s="22"/>
      <c r="C17" s="158"/>
      <c r="D17" s="159"/>
      <c r="E17" s="24"/>
      <c r="F17" s="161"/>
      <c r="G17" s="25"/>
      <c r="H17" s="145"/>
    </row>
    <row r="18" spans="1:8" ht="18" x14ac:dyDescent="0.2">
      <c r="A18" s="21"/>
      <c r="B18" s="27" t="s">
        <v>11</v>
      </c>
      <c r="C18" s="158" t="s">
        <v>255</v>
      </c>
      <c r="D18" s="23" t="s">
        <v>9</v>
      </c>
      <c r="E18" s="24">
        <v>1</v>
      </c>
      <c r="F18" s="161"/>
      <c r="G18" s="25">
        <f>E18*F18</f>
        <v>0</v>
      </c>
      <c r="H18" s="145"/>
    </row>
    <row r="19" spans="1:8" ht="154.5" customHeight="1" x14ac:dyDescent="0.2">
      <c r="A19" s="21"/>
      <c r="B19" s="22"/>
      <c r="C19" s="163" t="s">
        <v>439</v>
      </c>
      <c r="D19" s="159"/>
      <c r="E19" s="24"/>
      <c r="F19" s="161"/>
      <c r="G19" s="25"/>
      <c r="H19" s="145"/>
    </row>
    <row r="20" spans="1:8" ht="12" customHeight="1" x14ac:dyDescent="0.2">
      <c r="A20" s="146"/>
      <c r="B20" s="26"/>
      <c r="C20" s="164"/>
      <c r="E20" s="24"/>
      <c r="F20" s="29"/>
      <c r="G20" s="25"/>
      <c r="H20" s="145"/>
    </row>
    <row r="21" spans="1:8" ht="18" x14ac:dyDescent="0.2">
      <c r="A21" s="146"/>
      <c r="B21" s="27" t="s">
        <v>12</v>
      </c>
      <c r="C21" s="158" t="s">
        <v>256</v>
      </c>
      <c r="D21" s="23" t="s">
        <v>9</v>
      </c>
      <c r="E21" s="24">
        <v>1</v>
      </c>
      <c r="F21" s="29"/>
      <c r="G21" s="25">
        <f>E21*F21</f>
        <v>0</v>
      </c>
      <c r="H21" s="145"/>
    </row>
    <row r="22" spans="1:8" ht="39.75" customHeight="1" x14ac:dyDescent="0.2">
      <c r="A22" s="146"/>
      <c r="B22" s="26"/>
      <c r="C22" s="164" t="s">
        <v>257</v>
      </c>
      <c r="E22" s="24"/>
      <c r="F22" s="29"/>
      <c r="G22" s="25"/>
      <c r="H22" s="145"/>
    </row>
    <row r="23" spans="1:8" ht="45" customHeight="1" x14ac:dyDescent="0.2">
      <c r="A23" s="146"/>
      <c r="B23" s="26"/>
      <c r="C23" s="165" t="s">
        <v>258</v>
      </c>
      <c r="E23" s="24"/>
      <c r="F23" s="29"/>
      <c r="G23" s="25"/>
      <c r="H23" s="145"/>
    </row>
    <row r="24" spans="1:8" ht="27.75" customHeight="1" x14ac:dyDescent="0.2">
      <c r="A24" s="146"/>
      <c r="B24" s="26"/>
      <c r="C24" s="147" t="s">
        <v>118</v>
      </c>
      <c r="E24" s="24"/>
      <c r="F24" s="29"/>
      <c r="G24" s="25"/>
      <c r="H24" s="145"/>
    </row>
    <row r="25" spans="1:8" ht="19.5" customHeight="1" x14ac:dyDescent="0.2">
      <c r="A25" s="146"/>
      <c r="B25" s="26"/>
      <c r="C25" s="166" t="s">
        <v>93</v>
      </c>
      <c r="E25" s="24"/>
      <c r="F25" s="29"/>
      <c r="G25" s="25"/>
      <c r="H25" s="145"/>
    </row>
    <row r="26" spans="1:8" ht="18" x14ac:dyDescent="0.2">
      <c r="A26" s="146"/>
      <c r="B26" s="26"/>
      <c r="C26" s="164" t="s">
        <v>92</v>
      </c>
      <c r="E26" s="24"/>
      <c r="F26" s="29"/>
      <c r="G26" s="25"/>
      <c r="H26" s="145"/>
    </row>
    <row r="27" spans="1:8" ht="12" customHeight="1" x14ac:dyDescent="0.2">
      <c r="A27" s="146"/>
      <c r="B27" s="26"/>
      <c r="C27" s="164"/>
      <c r="E27" s="24"/>
      <c r="F27" s="29"/>
      <c r="G27" s="25"/>
      <c r="H27" s="145"/>
    </row>
    <row r="28" spans="1:8" ht="18" x14ac:dyDescent="0.2">
      <c r="A28" s="146"/>
      <c r="B28" s="27" t="s">
        <v>13</v>
      </c>
      <c r="C28" s="158" t="s">
        <v>260</v>
      </c>
      <c r="D28" s="23" t="s">
        <v>9</v>
      </c>
      <c r="E28" s="24">
        <v>2</v>
      </c>
      <c r="F28" s="29"/>
      <c r="G28" s="25">
        <f>E28*F28</f>
        <v>0</v>
      </c>
      <c r="H28" s="145"/>
    </row>
    <row r="29" spans="1:8" ht="164.25" customHeight="1" x14ac:dyDescent="0.2">
      <c r="A29" s="146"/>
      <c r="B29" s="26"/>
      <c r="C29" s="163" t="s">
        <v>440</v>
      </c>
      <c r="E29" s="24"/>
      <c r="F29" s="29"/>
      <c r="G29" s="25"/>
      <c r="H29" s="145"/>
    </row>
    <row r="30" spans="1:8" ht="12.75" customHeight="1" x14ac:dyDescent="0.2">
      <c r="A30" s="146"/>
      <c r="B30" s="26"/>
      <c r="C30" s="164"/>
      <c r="E30" s="24"/>
      <c r="F30" s="29"/>
      <c r="G30" s="25"/>
      <c r="H30" s="145"/>
    </row>
    <row r="31" spans="1:8" ht="18" customHeight="1" x14ac:dyDescent="0.2">
      <c r="A31" s="146"/>
      <c r="B31" s="26" t="s">
        <v>14</v>
      </c>
      <c r="C31" s="1" t="s">
        <v>409</v>
      </c>
      <c r="D31" s="35" t="s">
        <v>9</v>
      </c>
      <c r="E31" s="24">
        <v>1</v>
      </c>
      <c r="F31" s="29"/>
      <c r="G31" s="25">
        <f>E31*F31</f>
        <v>0</v>
      </c>
      <c r="H31" s="145"/>
    </row>
    <row r="32" spans="1:8" ht="11.25" customHeight="1" x14ac:dyDescent="0.2">
      <c r="A32" s="146"/>
      <c r="B32" s="26"/>
      <c r="C32" s="167"/>
      <c r="D32" s="35"/>
      <c r="E32" s="24"/>
      <c r="F32" s="29"/>
      <c r="G32" s="25"/>
      <c r="H32" s="145"/>
    </row>
    <row r="33" spans="1:8" ht="18" x14ac:dyDescent="0.2">
      <c r="A33" s="146"/>
      <c r="B33" s="26" t="s">
        <v>18</v>
      </c>
      <c r="C33" s="168" t="s">
        <v>441</v>
      </c>
      <c r="D33" s="23" t="s">
        <v>9</v>
      </c>
      <c r="E33" s="24">
        <v>1</v>
      </c>
      <c r="F33" s="29"/>
      <c r="G33" s="25">
        <f>E33*F33</f>
        <v>0</v>
      </c>
      <c r="H33" s="145"/>
    </row>
    <row r="34" spans="1:8" ht="18" x14ac:dyDescent="0.2">
      <c r="A34" s="146"/>
      <c r="B34" s="26"/>
      <c r="C34" s="169" t="s">
        <v>411</v>
      </c>
      <c r="D34" s="23" t="s">
        <v>16</v>
      </c>
      <c r="E34" s="24">
        <v>3</v>
      </c>
      <c r="F34" s="29"/>
      <c r="G34" s="25"/>
      <c r="H34" s="145"/>
    </row>
    <row r="35" spans="1:8" ht="18" x14ac:dyDescent="0.2">
      <c r="A35" s="146"/>
      <c r="B35" s="26"/>
      <c r="C35" s="169" t="s">
        <v>410</v>
      </c>
      <c r="D35" s="23" t="s">
        <v>16</v>
      </c>
      <c r="E35" s="24">
        <v>1</v>
      </c>
      <c r="F35" s="29"/>
      <c r="G35" s="25"/>
      <c r="H35" s="145"/>
    </row>
    <row r="36" spans="1:8" ht="13.5" customHeight="1" thickBot="1" x14ac:dyDescent="0.25">
      <c r="A36" s="146"/>
      <c r="B36" s="27"/>
      <c r="C36" s="147"/>
      <c r="D36" s="148"/>
      <c r="E36" s="149"/>
      <c r="F36" s="150"/>
      <c r="G36" s="151"/>
      <c r="H36" s="145"/>
    </row>
    <row r="37" spans="1:8" ht="22.5" customHeight="1" thickBot="1" x14ac:dyDescent="0.3">
      <c r="A37" s="288" t="s">
        <v>367</v>
      </c>
      <c r="B37" s="289"/>
      <c r="C37" s="289"/>
      <c r="D37" s="289"/>
      <c r="E37" s="289"/>
      <c r="F37" s="290"/>
      <c r="G37" s="152">
        <f>SUM(G11:G36)</f>
        <v>0</v>
      </c>
      <c r="H37" s="145"/>
    </row>
    <row r="38" spans="1:8" ht="18" x14ac:dyDescent="0.2">
      <c r="A38" s="146"/>
      <c r="B38" s="27"/>
      <c r="C38" s="147"/>
      <c r="D38" s="148"/>
      <c r="E38" s="149"/>
      <c r="F38" s="150"/>
      <c r="G38" s="151"/>
      <c r="H38" s="145"/>
    </row>
    <row r="39" spans="1:8" ht="27" customHeight="1" x14ac:dyDescent="0.2">
      <c r="A39" s="21" t="s">
        <v>20</v>
      </c>
      <c r="B39" s="22" t="s">
        <v>8</v>
      </c>
      <c r="C39" s="158" t="s">
        <v>227</v>
      </c>
      <c r="D39" s="159"/>
      <c r="E39" s="160"/>
      <c r="F39" s="161"/>
      <c r="G39" s="162"/>
      <c r="H39" s="145"/>
    </row>
    <row r="40" spans="1:8" ht="15.75" customHeight="1" x14ac:dyDescent="0.2">
      <c r="A40" s="146"/>
      <c r="B40" s="27"/>
      <c r="C40" s="1"/>
      <c r="D40" s="35"/>
      <c r="E40" s="149"/>
      <c r="F40" s="150"/>
      <c r="G40" s="151"/>
      <c r="H40" s="145"/>
    </row>
    <row r="41" spans="1:8" ht="95.25" customHeight="1" x14ac:dyDescent="0.2">
      <c r="A41" s="146"/>
      <c r="B41" s="27" t="s">
        <v>15</v>
      </c>
      <c r="C41" s="1" t="s">
        <v>228</v>
      </c>
      <c r="D41" s="35" t="s">
        <v>9</v>
      </c>
      <c r="E41" s="24">
        <v>2</v>
      </c>
      <c r="F41" s="170"/>
      <c r="G41" s="25">
        <f>E41*F41</f>
        <v>0</v>
      </c>
      <c r="H41" s="145"/>
    </row>
    <row r="42" spans="1:8" ht="11.25" customHeight="1" x14ac:dyDescent="0.2">
      <c r="A42" s="146"/>
      <c r="B42" s="27"/>
      <c r="C42" s="1"/>
      <c r="D42" s="35"/>
      <c r="E42" s="149"/>
      <c r="F42" s="150"/>
      <c r="G42" s="151"/>
      <c r="H42" s="145"/>
    </row>
    <row r="43" spans="1:8" ht="28.5" customHeight="1" x14ac:dyDescent="0.2">
      <c r="A43" s="146"/>
      <c r="B43" s="27" t="s">
        <v>49</v>
      </c>
      <c r="C43" s="1" t="s">
        <v>229</v>
      </c>
      <c r="D43" s="35" t="s">
        <v>9</v>
      </c>
      <c r="E43" s="171">
        <v>2</v>
      </c>
      <c r="F43" s="170"/>
      <c r="G43" s="25">
        <f>E43*F43</f>
        <v>0</v>
      </c>
      <c r="H43" s="145"/>
    </row>
    <row r="44" spans="1:8" ht="14.25" customHeight="1" x14ac:dyDescent="0.2">
      <c r="A44" s="146"/>
      <c r="B44" s="27"/>
      <c r="C44" s="1"/>
      <c r="D44" s="35"/>
      <c r="E44" s="171"/>
      <c r="F44" s="150"/>
      <c r="G44" s="25"/>
      <c r="H44" s="145"/>
    </row>
    <row r="45" spans="1:8" ht="25.5" x14ac:dyDescent="0.2">
      <c r="A45" s="146"/>
      <c r="B45" s="27" t="s">
        <v>50</v>
      </c>
      <c r="C45" s="1" t="s">
        <v>230</v>
      </c>
      <c r="D45" s="35" t="s">
        <v>9</v>
      </c>
      <c r="E45" s="171">
        <v>2</v>
      </c>
      <c r="F45" s="170"/>
      <c r="G45" s="25">
        <f>E45*F45</f>
        <v>0</v>
      </c>
      <c r="H45" s="145"/>
    </row>
    <row r="46" spans="1:8" ht="14.25" customHeight="1" x14ac:dyDescent="0.2">
      <c r="A46" s="146"/>
      <c r="B46" s="27"/>
      <c r="C46" s="1"/>
      <c r="D46" s="35"/>
      <c r="E46" s="171"/>
      <c r="F46" s="150"/>
      <c r="G46" s="25"/>
      <c r="H46" s="145"/>
    </row>
    <row r="47" spans="1:8" ht="18" x14ac:dyDescent="0.2">
      <c r="A47" s="146"/>
      <c r="B47" s="27" t="s">
        <v>51</v>
      </c>
      <c r="C47" s="1" t="s">
        <v>369</v>
      </c>
      <c r="D47" s="35" t="s">
        <v>9</v>
      </c>
      <c r="E47" s="171">
        <v>2</v>
      </c>
      <c r="F47" s="170"/>
      <c r="G47" s="25">
        <f>E47*F47</f>
        <v>0</v>
      </c>
      <c r="H47" s="145"/>
    </row>
    <row r="48" spans="1:8" ht="15" customHeight="1" x14ac:dyDescent="0.2">
      <c r="A48" s="146"/>
      <c r="B48" s="27"/>
      <c r="C48" s="1"/>
      <c r="D48" s="35"/>
      <c r="E48" s="171"/>
      <c r="F48" s="150"/>
      <c r="G48" s="25"/>
      <c r="H48" s="145"/>
    </row>
    <row r="49" spans="1:9" ht="29.25" customHeight="1" x14ac:dyDescent="0.2">
      <c r="A49" s="146"/>
      <c r="B49" s="27" t="s">
        <v>52</v>
      </c>
      <c r="C49" s="1" t="s">
        <v>409</v>
      </c>
      <c r="D49" s="35" t="s">
        <v>9</v>
      </c>
      <c r="E49" s="171">
        <v>1</v>
      </c>
      <c r="F49" s="170"/>
      <c r="G49" s="25">
        <f>E49*F49</f>
        <v>0</v>
      </c>
      <c r="H49" s="145"/>
    </row>
    <row r="50" spans="1:9" ht="15.75" customHeight="1" thickBot="1" x14ac:dyDescent="0.25">
      <c r="A50" s="146"/>
      <c r="B50" s="27"/>
      <c r="C50" s="147"/>
      <c r="D50" s="148"/>
      <c r="E50" s="149"/>
      <c r="F50" s="150"/>
      <c r="G50" s="151"/>
      <c r="H50" s="145"/>
    </row>
    <row r="51" spans="1:9" ht="24.75" customHeight="1" thickBot="1" x14ac:dyDescent="0.3">
      <c r="A51" s="288" t="s">
        <v>366</v>
      </c>
      <c r="B51" s="289"/>
      <c r="C51" s="289"/>
      <c r="D51" s="289"/>
      <c r="E51" s="289"/>
      <c r="F51" s="290"/>
      <c r="G51" s="152">
        <f>SUM(G38:G50)</f>
        <v>0</v>
      </c>
      <c r="H51" s="145"/>
    </row>
    <row r="52" spans="1:9" ht="15" customHeight="1" x14ac:dyDescent="0.2">
      <c r="A52" s="146"/>
      <c r="B52" s="27"/>
      <c r="C52" s="147"/>
      <c r="D52" s="148"/>
      <c r="E52" s="149"/>
      <c r="F52" s="150"/>
      <c r="G52" s="151"/>
      <c r="H52" s="145"/>
    </row>
    <row r="53" spans="1:9" ht="18" x14ac:dyDescent="0.2">
      <c r="A53" s="21" t="s">
        <v>20</v>
      </c>
      <c r="B53" s="22" t="s">
        <v>20</v>
      </c>
      <c r="C53" s="158" t="s">
        <v>94</v>
      </c>
      <c r="E53" s="172"/>
      <c r="F53" s="29"/>
      <c r="G53" s="173"/>
      <c r="H53" s="145"/>
    </row>
    <row r="54" spans="1:9" ht="18" x14ac:dyDescent="0.2">
      <c r="A54" s="21"/>
      <c r="B54" s="22"/>
      <c r="C54" s="158" t="s">
        <v>443</v>
      </c>
      <c r="E54" s="172"/>
      <c r="F54" s="29"/>
      <c r="G54" s="173"/>
      <c r="H54" s="145"/>
    </row>
    <row r="55" spans="1:9" ht="18" x14ac:dyDescent="0.2">
      <c r="A55" s="21"/>
      <c r="B55" s="22"/>
      <c r="C55" s="158"/>
      <c r="E55" s="172"/>
      <c r="F55" s="29"/>
      <c r="G55" s="173"/>
      <c r="H55" s="145"/>
    </row>
    <row r="56" spans="1:9" ht="165.75" x14ac:dyDescent="0.2">
      <c r="A56" s="146"/>
      <c r="B56" s="26"/>
      <c r="C56" s="168" t="s">
        <v>442</v>
      </c>
      <c r="D56" s="156"/>
      <c r="E56" s="168"/>
      <c r="F56" s="174"/>
      <c r="G56" s="175"/>
      <c r="I56" s="156"/>
    </row>
    <row r="57" spans="1:9" ht="12.75" customHeight="1" x14ac:dyDescent="0.2">
      <c r="A57" s="146"/>
      <c r="B57" s="26"/>
      <c r="C57" s="168"/>
      <c r="E57" s="172"/>
      <c r="F57" s="29"/>
      <c r="G57" s="173"/>
      <c r="H57" s="145"/>
    </row>
    <row r="58" spans="1:9" ht="18" x14ac:dyDescent="0.2">
      <c r="A58" s="146"/>
      <c r="B58" s="26" t="s">
        <v>21</v>
      </c>
      <c r="C58" s="158" t="s">
        <v>232</v>
      </c>
      <c r="D58" s="23" t="s">
        <v>9</v>
      </c>
      <c r="E58" s="171">
        <v>2</v>
      </c>
      <c r="F58" s="29"/>
      <c r="G58" s="25">
        <f>E58*F58</f>
        <v>0</v>
      </c>
      <c r="H58" s="145"/>
    </row>
    <row r="59" spans="1:9" ht="51" x14ac:dyDescent="0.2">
      <c r="A59" s="146"/>
      <c r="B59" s="26"/>
      <c r="C59" s="168" t="s">
        <v>237</v>
      </c>
      <c r="E59" s="172"/>
      <c r="F59" s="29"/>
      <c r="G59" s="173"/>
      <c r="H59" s="145"/>
    </row>
    <row r="60" spans="1:9" ht="12.75" customHeight="1" x14ac:dyDescent="0.2">
      <c r="A60" s="146"/>
      <c r="B60" s="26"/>
      <c r="C60" s="168"/>
      <c r="E60" s="172"/>
      <c r="F60" s="29"/>
      <c r="G60" s="173"/>
      <c r="H60" s="145"/>
    </row>
    <row r="61" spans="1:9" ht="242.25" x14ac:dyDescent="0.2">
      <c r="A61" s="146"/>
      <c r="B61" s="26"/>
      <c r="C61" s="168" t="s">
        <v>487</v>
      </c>
      <c r="E61" s="172"/>
      <c r="F61" s="29"/>
      <c r="G61" s="173"/>
      <c r="H61" s="145"/>
    </row>
    <row r="62" spans="1:9" ht="12.75" customHeight="1" x14ac:dyDescent="0.2">
      <c r="A62" s="146"/>
      <c r="B62" s="26"/>
      <c r="C62" s="168"/>
      <c r="E62" s="172"/>
      <c r="F62" s="29"/>
      <c r="G62" s="173"/>
      <c r="H62" s="145"/>
    </row>
    <row r="63" spans="1:9" ht="18" x14ac:dyDescent="0.2">
      <c r="A63" s="146"/>
      <c r="B63" s="26" t="s">
        <v>22</v>
      </c>
      <c r="C63" s="158" t="s">
        <v>231</v>
      </c>
      <c r="D63" s="23" t="s">
        <v>9</v>
      </c>
      <c r="E63" s="171">
        <v>1</v>
      </c>
      <c r="F63" s="29"/>
      <c r="G63" s="25">
        <f>E63*F63</f>
        <v>0</v>
      </c>
      <c r="H63" s="145"/>
    </row>
    <row r="64" spans="1:9" ht="44.25" customHeight="1" x14ac:dyDescent="0.2">
      <c r="A64" s="146"/>
      <c r="B64" s="26"/>
      <c r="C64" s="168" t="s">
        <v>238</v>
      </c>
      <c r="E64" s="172"/>
      <c r="F64" s="29"/>
      <c r="G64" s="173"/>
      <c r="H64" s="145"/>
    </row>
    <row r="65" spans="1:8" ht="12.75" customHeight="1" x14ac:dyDescent="0.2">
      <c r="A65" s="146"/>
      <c r="B65" s="26"/>
      <c r="C65" s="168"/>
      <c r="E65" s="172"/>
      <c r="F65" s="29"/>
      <c r="G65" s="173"/>
      <c r="H65" s="145"/>
    </row>
    <row r="66" spans="1:8" ht="231.75" customHeight="1" x14ac:dyDescent="0.2">
      <c r="A66" s="146"/>
      <c r="B66" s="26"/>
      <c r="C66" s="90" t="s">
        <v>488</v>
      </c>
      <c r="E66" s="172"/>
      <c r="F66" s="29"/>
      <c r="G66" s="173"/>
      <c r="H66" s="145"/>
    </row>
    <row r="67" spans="1:8" ht="12.75" customHeight="1" x14ac:dyDescent="0.2">
      <c r="A67" s="146"/>
      <c r="B67" s="26"/>
      <c r="C67" s="168"/>
      <c r="E67" s="172"/>
      <c r="F67" s="29"/>
      <c r="G67" s="173"/>
      <c r="H67" s="145"/>
    </row>
    <row r="68" spans="1:8" ht="15" customHeight="1" x14ac:dyDescent="0.2">
      <c r="A68" s="146"/>
      <c r="B68" s="26" t="s">
        <v>25</v>
      </c>
      <c r="C68" s="158" t="s">
        <v>233</v>
      </c>
      <c r="D68" s="23" t="s">
        <v>9</v>
      </c>
      <c r="E68" s="171">
        <v>1</v>
      </c>
      <c r="F68" s="29"/>
      <c r="G68" s="25">
        <f>E68*F68</f>
        <v>0</v>
      </c>
      <c r="H68" s="145"/>
    </row>
    <row r="69" spans="1:8" ht="44.25" customHeight="1" x14ac:dyDescent="0.2">
      <c r="A69" s="146"/>
      <c r="B69" s="26"/>
      <c r="C69" s="168" t="s">
        <v>236</v>
      </c>
      <c r="E69" s="172"/>
      <c r="F69" s="29"/>
      <c r="G69" s="173"/>
      <c r="H69" s="145"/>
    </row>
    <row r="70" spans="1:8" ht="12.75" customHeight="1" x14ac:dyDescent="0.2">
      <c r="A70" s="146"/>
      <c r="B70" s="26"/>
      <c r="C70" s="168"/>
      <c r="E70" s="172"/>
      <c r="F70" s="29"/>
      <c r="G70" s="173"/>
      <c r="H70" s="145"/>
    </row>
    <row r="71" spans="1:8" ht="229.5" x14ac:dyDescent="0.2">
      <c r="A71" s="146"/>
      <c r="B71" s="26"/>
      <c r="C71" s="90" t="s">
        <v>489</v>
      </c>
      <c r="E71" s="172"/>
      <c r="F71" s="176"/>
      <c r="G71" s="176"/>
      <c r="H71" s="145"/>
    </row>
    <row r="72" spans="1:8" ht="18" x14ac:dyDescent="0.2">
      <c r="A72" s="146"/>
      <c r="B72" s="26"/>
      <c r="C72" s="168"/>
      <c r="E72" s="172"/>
      <c r="F72" s="29"/>
      <c r="G72" s="173"/>
      <c r="H72" s="145"/>
    </row>
    <row r="73" spans="1:8" ht="18" x14ac:dyDescent="0.2">
      <c r="A73" s="146"/>
      <c r="B73" s="26" t="s">
        <v>26</v>
      </c>
      <c r="C73" s="158" t="s">
        <v>234</v>
      </c>
      <c r="D73" s="23" t="s">
        <v>9</v>
      </c>
      <c r="E73" s="171">
        <v>1</v>
      </c>
      <c r="F73" s="29"/>
      <c r="G73" s="25">
        <f>E73*F73</f>
        <v>0</v>
      </c>
      <c r="H73" s="145"/>
    </row>
    <row r="74" spans="1:8" ht="42" customHeight="1" x14ac:dyDescent="0.2">
      <c r="A74" s="146"/>
      <c r="B74" s="26"/>
      <c r="C74" s="168" t="s">
        <v>235</v>
      </c>
      <c r="E74" s="172"/>
      <c r="F74" s="29"/>
      <c r="G74" s="173"/>
      <c r="H74" s="145"/>
    </row>
    <row r="75" spans="1:8" ht="12.75" customHeight="1" x14ac:dyDescent="0.2">
      <c r="A75" s="146"/>
      <c r="B75" s="26"/>
      <c r="C75" s="168"/>
      <c r="E75" s="172"/>
      <c r="F75" s="29"/>
      <c r="G75" s="173"/>
      <c r="H75" s="145"/>
    </row>
    <row r="76" spans="1:8" ht="151.5" customHeight="1" x14ac:dyDescent="0.2">
      <c r="A76" s="146"/>
      <c r="B76" s="26"/>
      <c r="C76" s="168" t="s">
        <v>246</v>
      </c>
      <c r="E76" s="172"/>
      <c r="F76" s="29"/>
      <c r="G76" s="173"/>
      <c r="H76" s="145"/>
    </row>
    <row r="77" spans="1:8" ht="12.75" customHeight="1" x14ac:dyDescent="0.2">
      <c r="A77" s="146"/>
      <c r="B77" s="26"/>
      <c r="C77" s="168" t="s">
        <v>239</v>
      </c>
      <c r="D77" s="23" t="s">
        <v>16</v>
      </c>
      <c r="E77" s="171">
        <v>1</v>
      </c>
      <c r="F77" s="29"/>
      <c r="G77" s="173"/>
      <c r="H77" s="145"/>
    </row>
    <row r="78" spans="1:8" ht="12.75" customHeight="1" x14ac:dyDescent="0.2">
      <c r="A78" s="146"/>
      <c r="B78" s="26"/>
      <c r="C78" s="168" t="s">
        <v>242</v>
      </c>
      <c r="D78" s="23" t="s">
        <v>16</v>
      </c>
      <c r="E78" s="171">
        <v>1</v>
      </c>
      <c r="F78" s="29"/>
      <c r="G78" s="173"/>
      <c r="H78" s="145"/>
    </row>
    <row r="79" spans="1:8" ht="12.75" customHeight="1" x14ac:dyDescent="0.2">
      <c r="A79" s="146"/>
      <c r="B79" s="26"/>
      <c r="C79" s="168" t="s">
        <v>240</v>
      </c>
      <c r="D79" s="23" t="s">
        <v>16</v>
      </c>
      <c r="E79" s="171">
        <v>2</v>
      </c>
      <c r="F79" s="29"/>
      <c r="G79" s="173"/>
      <c r="H79" s="145"/>
    </row>
    <row r="80" spans="1:8" ht="12.75" customHeight="1" x14ac:dyDescent="0.2">
      <c r="A80" s="146"/>
      <c r="B80" s="26"/>
      <c r="C80" s="168" t="s">
        <v>241</v>
      </c>
      <c r="D80" s="23" t="s">
        <v>16</v>
      </c>
      <c r="E80" s="171">
        <v>1</v>
      </c>
      <c r="F80" s="29"/>
      <c r="G80" s="173"/>
      <c r="H80" s="145"/>
    </row>
    <row r="81" spans="1:8" ht="12.75" customHeight="1" x14ac:dyDescent="0.2">
      <c r="A81" s="146"/>
      <c r="B81" s="26"/>
      <c r="C81" s="168" t="s">
        <v>243</v>
      </c>
      <c r="D81" s="23" t="s">
        <v>16</v>
      </c>
      <c r="E81" s="171">
        <v>1</v>
      </c>
      <c r="F81" s="29"/>
      <c r="G81" s="173"/>
      <c r="H81" s="145"/>
    </row>
    <row r="82" spans="1:8" ht="18" x14ac:dyDescent="0.2">
      <c r="A82" s="146"/>
      <c r="B82" s="26"/>
      <c r="C82" s="168"/>
      <c r="E82" s="172"/>
      <c r="F82" s="29"/>
      <c r="G82" s="173"/>
      <c r="H82" s="145"/>
    </row>
    <row r="83" spans="1:8" ht="18" x14ac:dyDescent="0.2">
      <c r="A83" s="146"/>
      <c r="B83" s="26" t="s">
        <v>27</v>
      </c>
      <c r="C83" s="158" t="s">
        <v>244</v>
      </c>
      <c r="D83" s="23" t="s">
        <v>9</v>
      </c>
      <c r="E83" s="171">
        <v>1</v>
      </c>
      <c r="F83" s="29"/>
      <c r="G83" s="25">
        <f>E83*F83</f>
        <v>0</v>
      </c>
      <c r="H83" s="145"/>
    </row>
    <row r="84" spans="1:8" ht="42" customHeight="1" x14ac:dyDescent="0.2">
      <c r="A84" s="146"/>
      <c r="B84" s="26"/>
      <c r="C84" s="168" t="s">
        <v>235</v>
      </c>
      <c r="E84" s="172"/>
      <c r="F84" s="29"/>
      <c r="G84" s="173"/>
      <c r="H84" s="145"/>
    </row>
    <row r="85" spans="1:8" ht="12.75" customHeight="1" x14ac:dyDescent="0.2">
      <c r="A85" s="146"/>
      <c r="B85" s="26"/>
      <c r="C85" s="168"/>
      <c r="E85" s="172"/>
      <c r="F85" s="29"/>
      <c r="G85" s="173"/>
      <c r="H85" s="145"/>
    </row>
    <row r="86" spans="1:8" ht="151.5" customHeight="1" x14ac:dyDescent="0.2">
      <c r="A86" s="146"/>
      <c r="B86" s="26"/>
      <c r="C86" s="168" t="s">
        <v>246</v>
      </c>
      <c r="E86" s="172"/>
      <c r="F86" s="29"/>
      <c r="G86" s="173"/>
      <c r="H86" s="145"/>
    </row>
    <row r="87" spans="1:8" ht="12.75" customHeight="1" x14ac:dyDescent="0.2">
      <c r="A87" s="146"/>
      <c r="B87" s="26"/>
      <c r="C87" s="168" t="s">
        <v>239</v>
      </c>
      <c r="D87" s="23" t="s">
        <v>16</v>
      </c>
      <c r="E87" s="171">
        <v>2</v>
      </c>
      <c r="F87" s="29"/>
      <c r="G87" s="173"/>
      <c r="H87" s="145"/>
    </row>
    <row r="88" spans="1:8" ht="12.75" customHeight="1" x14ac:dyDescent="0.2">
      <c r="A88" s="146"/>
      <c r="B88" s="26"/>
      <c r="C88" s="168" t="s">
        <v>242</v>
      </c>
      <c r="D88" s="23" t="s">
        <v>16</v>
      </c>
      <c r="E88" s="171">
        <v>3</v>
      </c>
      <c r="F88" s="29"/>
      <c r="G88" s="173"/>
      <c r="H88" s="145"/>
    </row>
    <row r="89" spans="1:8" ht="12.75" customHeight="1" x14ac:dyDescent="0.2">
      <c r="A89" s="146"/>
      <c r="B89" s="26"/>
      <c r="C89" s="227" t="s">
        <v>240</v>
      </c>
      <c r="D89" s="228" t="s">
        <v>16</v>
      </c>
      <c r="E89" s="235">
        <v>0</v>
      </c>
      <c r="F89" s="29"/>
      <c r="G89" s="173"/>
      <c r="H89" s="145"/>
    </row>
    <row r="90" spans="1:8" ht="12.75" customHeight="1" x14ac:dyDescent="0.2">
      <c r="A90" s="146"/>
      <c r="B90" s="26"/>
      <c r="C90" s="168" t="s">
        <v>241</v>
      </c>
      <c r="D90" s="23" t="s">
        <v>16</v>
      </c>
      <c r="E90" s="171">
        <v>1</v>
      </c>
      <c r="F90" s="29"/>
      <c r="G90" s="173"/>
      <c r="H90" s="145"/>
    </row>
    <row r="91" spans="1:8" ht="12.75" customHeight="1" x14ac:dyDescent="0.2">
      <c r="A91" s="146"/>
      <c r="B91" s="26"/>
      <c r="C91" s="168" t="s">
        <v>243</v>
      </c>
      <c r="D91" s="23" t="s">
        <v>16</v>
      </c>
      <c r="E91" s="171">
        <v>2</v>
      </c>
      <c r="F91" s="29"/>
      <c r="G91" s="173"/>
      <c r="H91" s="145"/>
    </row>
    <row r="92" spans="1:8" ht="18" x14ac:dyDescent="0.2">
      <c r="A92" s="146"/>
      <c r="B92" s="26"/>
      <c r="C92" s="168"/>
      <c r="E92" s="172"/>
      <c r="F92" s="29"/>
      <c r="G92" s="173"/>
      <c r="H92" s="145"/>
    </row>
    <row r="93" spans="1:8" ht="18" x14ac:dyDescent="0.2">
      <c r="A93" s="146"/>
      <c r="B93" s="26" t="s">
        <v>28</v>
      </c>
      <c r="C93" s="158" t="s">
        <v>245</v>
      </c>
      <c r="D93" s="23" t="s">
        <v>9</v>
      </c>
      <c r="E93" s="171">
        <v>1</v>
      </c>
      <c r="F93" s="29"/>
      <c r="G93" s="25">
        <f>E93*F93</f>
        <v>0</v>
      </c>
      <c r="H93" s="145"/>
    </row>
    <row r="94" spans="1:8" ht="42" customHeight="1" x14ac:dyDescent="0.2">
      <c r="A94" s="146"/>
      <c r="B94" s="26"/>
      <c r="C94" s="168" t="s">
        <v>235</v>
      </c>
      <c r="E94" s="172"/>
      <c r="F94" s="29"/>
      <c r="G94" s="173"/>
      <c r="H94" s="145"/>
    </row>
    <row r="95" spans="1:8" ht="12.75" customHeight="1" x14ac:dyDescent="0.2">
      <c r="A95" s="146"/>
      <c r="B95" s="26"/>
      <c r="C95" s="168"/>
      <c r="E95" s="172"/>
      <c r="F95" s="29"/>
      <c r="G95" s="173"/>
      <c r="H95" s="145"/>
    </row>
    <row r="96" spans="1:8" ht="152.25" customHeight="1" x14ac:dyDescent="0.2">
      <c r="A96" s="146"/>
      <c r="B96" s="26"/>
      <c r="C96" s="168" t="s">
        <v>248</v>
      </c>
      <c r="E96" s="172"/>
      <c r="F96" s="29"/>
      <c r="G96" s="173"/>
      <c r="H96" s="145"/>
    </row>
    <row r="97" spans="1:8" ht="12.75" customHeight="1" x14ac:dyDescent="0.2">
      <c r="A97" s="146"/>
      <c r="B97" s="26"/>
      <c r="C97" s="168" t="s">
        <v>239</v>
      </c>
      <c r="D97" s="23" t="s">
        <v>16</v>
      </c>
      <c r="E97" s="171">
        <v>1</v>
      </c>
      <c r="F97" s="29"/>
      <c r="G97" s="173"/>
      <c r="H97" s="145"/>
    </row>
    <row r="98" spans="1:8" ht="12.75" customHeight="1" x14ac:dyDescent="0.2">
      <c r="A98" s="146"/>
      <c r="B98" s="26"/>
      <c r="C98" s="168" t="s">
        <v>242</v>
      </c>
      <c r="D98" s="23" t="s">
        <v>16</v>
      </c>
      <c r="E98" s="171">
        <v>1</v>
      </c>
      <c r="F98" s="29"/>
      <c r="G98" s="173"/>
      <c r="H98" s="145"/>
    </row>
    <row r="99" spans="1:8" ht="41.25" customHeight="1" x14ac:dyDescent="0.2">
      <c r="A99" s="146"/>
      <c r="B99" s="26"/>
      <c r="C99" s="168" t="s">
        <v>253</v>
      </c>
      <c r="D99" s="23" t="s">
        <v>16</v>
      </c>
      <c r="E99" s="171">
        <v>1</v>
      </c>
      <c r="F99" s="29"/>
      <c r="G99" s="173"/>
      <c r="H99" s="145"/>
    </row>
    <row r="100" spans="1:8" ht="12.75" customHeight="1" x14ac:dyDescent="0.2">
      <c r="A100" s="146"/>
      <c r="B100" s="26"/>
      <c r="C100" s="168" t="s">
        <v>240</v>
      </c>
      <c r="D100" s="23" t="s">
        <v>16</v>
      </c>
      <c r="E100" s="171">
        <v>2</v>
      </c>
      <c r="F100" s="29"/>
      <c r="G100" s="173"/>
      <c r="H100" s="145"/>
    </row>
    <row r="101" spans="1:8" ht="12.75" customHeight="1" x14ac:dyDescent="0.2">
      <c r="A101" s="146"/>
      <c r="B101" s="26"/>
      <c r="C101" s="168" t="s">
        <v>241</v>
      </c>
      <c r="D101" s="23" t="s">
        <v>16</v>
      </c>
      <c r="E101" s="171">
        <v>1</v>
      </c>
      <c r="F101" s="29"/>
      <c r="G101" s="173"/>
      <c r="H101" s="145"/>
    </row>
    <row r="102" spans="1:8" ht="12.75" customHeight="1" x14ac:dyDescent="0.2">
      <c r="A102" s="146"/>
      <c r="B102" s="26"/>
      <c r="C102" s="168" t="s">
        <v>243</v>
      </c>
      <c r="D102" s="23" t="s">
        <v>16</v>
      </c>
      <c r="E102" s="171">
        <v>2</v>
      </c>
      <c r="F102" s="29"/>
      <c r="G102" s="173"/>
      <c r="H102" s="145"/>
    </row>
    <row r="103" spans="1:8" ht="12.75" customHeight="1" x14ac:dyDescent="0.2">
      <c r="A103" s="146"/>
      <c r="B103" s="26"/>
      <c r="C103" s="168" t="s">
        <v>247</v>
      </c>
      <c r="D103" s="23" t="s">
        <v>16</v>
      </c>
      <c r="E103" s="171">
        <v>1</v>
      </c>
      <c r="F103" s="29"/>
      <c r="G103" s="173"/>
      <c r="H103" s="145"/>
    </row>
    <row r="104" spans="1:8" ht="18" x14ac:dyDescent="0.2">
      <c r="A104" s="146"/>
      <c r="B104" s="26"/>
      <c r="C104" s="168"/>
      <c r="E104" s="172"/>
      <c r="F104" s="29"/>
      <c r="G104" s="173"/>
      <c r="H104" s="145"/>
    </row>
    <row r="105" spans="1:8" ht="18" x14ac:dyDescent="0.2">
      <c r="A105" s="146"/>
      <c r="B105" s="26" t="s">
        <v>29</v>
      </c>
      <c r="C105" s="158" t="s">
        <v>249</v>
      </c>
      <c r="D105" s="23" t="s">
        <v>9</v>
      </c>
      <c r="E105" s="171">
        <v>1</v>
      </c>
      <c r="F105" s="29"/>
      <c r="G105" s="25">
        <f>E105*F105</f>
        <v>0</v>
      </c>
      <c r="H105" s="145"/>
    </row>
    <row r="106" spans="1:8" ht="42" customHeight="1" x14ac:dyDescent="0.2">
      <c r="A106" s="146"/>
      <c r="B106" s="26"/>
      <c r="C106" s="168" t="s">
        <v>235</v>
      </c>
      <c r="E106" s="172"/>
      <c r="F106" s="29"/>
      <c r="G106" s="173"/>
      <c r="H106" s="145"/>
    </row>
    <row r="107" spans="1:8" ht="12.75" customHeight="1" x14ac:dyDescent="0.2">
      <c r="A107" s="146"/>
      <c r="B107" s="26"/>
      <c r="C107" s="168"/>
      <c r="E107" s="172"/>
      <c r="F107" s="29"/>
      <c r="G107" s="173"/>
      <c r="H107" s="145"/>
    </row>
    <row r="108" spans="1:8" ht="152.25" customHeight="1" x14ac:dyDescent="0.2">
      <c r="A108" s="146"/>
      <c r="B108" s="26"/>
      <c r="C108" s="168" t="s">
        <v>248</v>
      </c>
      <c r="E108" s="172"/>
      <c r="F108" s="29"/>
      <c r="G108" s="173"/>
      <c r="H108" s="145"/>
    </row>
    <row r="109" spans="1:8" ht="12.75" customHeight="1" x14ac:dyDescent="0.2">
      <c r="A109" s="146"/>
      <c r="B109" s="26"/>
      <c r="C109" s="168" t="s">
        <v>239</v>
      </c>
      <c r="D109" s="23" t="s">
        <v>16</v>
      </c>
      <c r="E109" s="171">
        <v>3</v>
      </c>
      <c r="F109" s="29"/>
      <c r="G109" s="173"/>
      <c r="H109" s="145"/>
    </row>
    <row r="110" spans="1:8" ht="12.75" customHeight="1" x14ac:dyDescent="0.2">
      <c r="A110" s="146"/>
      <c r="B110" s="26"/>
      <c r="C110" s="168" t="s">
        <v>240</v>
      </c>
      <c r="D110" s="23" t="s">
        <v>16</v>
      </c>
      <c r="E110" s="171">
        <v>2</v>
      </c>
      <c r="F110" s="29"/>
      <c r="G110" s="173"/>
      <c r="H110" s="145"/>
    </row>
    <row r="111" spans="1:8" ht="12.75" customHeight="1" x14ac:dyDescent="0.2">
      <c r="A111" s="146"/>
      <c r="B111" s="26"/>
      <c r="C111" s="168" t="s">
        <v>241</v>
      </c>
      <c r="D111" s="23" t="s">
        <v>16</v>
      </c>
      <c r="E111" s="171">
        <v>3</v>
      </c>
      <c r="F111" s="29"/>
      <c r="G111" s="173"/>
      <c r="H111" s="145"/>
    </row>
    <row r="112" spans="1:8" ht="12.75" customHeight="1" x14ac:dyDescent="0.2">
      <c r="A112" s="146"/>
      <c r="B112" s="26"/>
      <c r="C112" s="168" t="s">
        <v>243</v>
      </c>
      <c r="D112" s="23" t="s">
        <v>16</v>
      </c>
      <c r="E112" s="171">
        <v>2</v>
      </c>
      <c r="F112" s="29"/>
      <c r="G112" s="173"/>
      <c r="H112" s="145"/>
    </row>
    <row r="113" spans="1:8" ht="12" customHeight="1" x14ac:dyDescent="0.2">
      <c r="A113" s="146"/>
      <c r="B113" s="26"/>
      <c r="C113" s="177"/>
      <c r="E113" s="172"/>
      <c r="F113" s="29"/>
      <c r="G113" s="173"/>
      <c r="H113" s="145"/>
    </row>
    <row r="114" spans="1:8" ht="18" x14ac:dyDescent="0.2">
      <c r="A114" s="146"/>
      <c r="B114" s="26" t="s">
        <v>30</v>
      </c>
      <c r="C114" s="158" t="s">
        <v>98</v>
      </c>
      <c r="E114" s="172"/>
      <c r="F114" s="29"/>
      <c r="G114" s="173"/>
      <c r="H114" s="145"/>
    </row>
    <row r="115" spans="1:8" ht="30.75" customHeight="1" x14ac:dyDescent="0.2">
      <c r="A115" s="146"/>
      <c r="B115" s="26"/>
      <c r="C115" s="168" t="s">
        <v>250</v>
      </c>
      <c r="D115" s="23" t="s">
        <v>9</v>
      </c>
      <c r="E115" s="171">
        <v>3</v>
      </c>
      <c r="F115" s="29"/>
      <c r="G115" s="25">
        <f>E115*F115</f>
        <v>0</v>
      </c>
      <c r="H115" s="145"/>
    </row>
    <row r="116" spans="1:8" ht="11.25" customHeight="1" x14ac:dyDescent="0.2">
      <c r="A116" s="146"/>
      <c r="B116" s="178"/>
      <c r="C116" s="177"/>
      <c r="E116" s="171"/>
      <c r="F116" s="176"/>
      <c r="G116" s="25"/>
      <c r="H116" s="145"/>
    </row>
    <row r="117" spans="1:8" ht="18" x14ac:dyDescent="0.2">
      <c r="A117" s="146"/>
      <c r="B117" s="26" t="s">
        <v>31</v>
      </c>
      <c r="C117" s="158" t="s">
        <v>251</v>
      </c>
      <c r="E117" s="171"/>
      <c r="F117" s="29"/>
      <c r="G117" s="25"/>
      <c r="H117" s="145"/>
    </row>
    <row r="118" spans="1:8" ht="20.25" customHeight="1" x14ac:dyDescent="0.2">
      <c r="A118" s="146"/>
      <c r="B118" s="26"/>
      <c r="C118" s="179" t="s">
        <v>252</v>
      </c>
      <c r="D118" s="23" t="s">
        <v>9</v>
      </c>
      <c r="E118" s="171">
        <v>1</v>
      </c>
      <c r="F118" s="180"/>
      <c r="G118" s="25">
        <f>E118*F118</f>
        <v>0</v>
      </c>
      <c r="H118" s="145"/>
    </row>
    <row r="119" spans="1:8" ht="13.5" customHeight="1" x14ac:dyDescent="0.2">
      <c r="A119" s="146"/>
      <c r="B119" s="26"/>
      <c r="C119" s="168"/>
      <c r="E119" s="172"/>
      <c r="F119" s="29"/>
      <c r="G119" s="25"/>
      <c r="H119" s="145"/>
    </row>
    <row r="120" spans="1:8" ht="30" customHeight="1" x14ac:dyDescent="0.2">
      <c r="A120" s="146"/>
      <c r="B120" s="26" t="s">
        <v>59</v>
      </c>
      <c r="C120" s="158" t="s">
        <v>101</v>
      </c>
      <c r="E120" s="172"/>
      <c r="F120" s="29"/>
      <c r="G120" s="25"/>
      <c r="H120" s="145"/>
    </row>
    <row r="121" spans="1:8" ht="10.5" customHeight="1" x14ac:dyDescent="0.2">
      <c r="A121" s="146"/>
      <c r="B121" s="26"/>
      <c r="C121" s="168"/>
      <c r="E121" s="172"/>
      <c r="F121" s="29"/>
      <c r="G121" s="25"/>
      <c r="H121" s="145"/>
    </row>
    <row r="122" spans="1:8" ht="43.5" customHeight="1" x14ac:dyDescent="0.2">
      <c r="A122" s="146"/>
      <c r="B122" s="26"/>
      <c r="C122" s="181" t="s">
        <v>102</v>
      </c>
      <c r="D122" s="23" t="s">
        <v>16</v>
      </c>
      <c r="E122" s="171">
        <v>3</v>
      </c>
      <c r="F122" s="29"/>
      <c r="G122" s="25">
        <f>E122*F122</f>
        <v>0</v>
      </c>
      <c r="H122" s="145"/>
    </row>
    <row r="123" spans="1:8" ht="12" customHeight="1" x14ac:dyDescent="0.2">
      <c r="A123" s="146"/>
      <c r="B123" s="26"/>
      <c r="C123" s="181"/>
      <c r="E123" s="171"/>
      <c r="F123" s="29"/>
      <c r="G123" s="151"/>
      <c r="H123" s="145"/>
    </row>
    <row r="124" spans="1:8" ht="18" customHeight="1" x14ac:dyDescent="0.2">
      <c r="A124" s="146"/>
      <c r="B124" s="26" t="s">
        <v>60</v>
      </c>
      <c r="C124" s="181" t="s">
        <v>412</v>
      </c>
      <c r="D124" s="23" t="s">
        <v>9</v>
      </c>
      <c r="E124" s="171">
        <v>1</v>
      </c>
      <c r="F124" s="29"/>
      <c r="G124" s="25">
        <f>E124*F124</f>
        <v>0</v>
      </c>
      <c r="H124" s="145"/>
    </row>
    <row r="125" spans="1:8" ht="12" customHeight="1" x14ac:dyDescent="0.2">
      <c r="A125" s="146"/>
      <c r="B125" s="26"/>
      <c r="C125" s="164"/>
      <c r="E125" s="24"/>
      <c r="F125" s="29"/>
      <c r="G125" s="25"/>
      <c r="H125" s="145"/>
    </row>
    <row r="126" spans="1:8" ht="28.5" customHeight="1" x14ac:dyDescent="0.2">
      <c r="A126" s="146"/>
      <c r="B126" s="26" t="s">
        <v>61</v>
      </c>
      <c r="C126" s="1" t="s">
        <v>408</v>
      </c>
      <c r="D126" s="35" t="s">
        <v>9</v>
      </c>
      <c r="E126" s="24">
        <v>1</v>
      </c>
      <c r="F126" s="29"/>
      <c r="G126" s="25">
        <f>E126*F126</f>
        <v>0</v>
      </c>
      <c r="H126" s="145"/>
    </row>
    <row r="127" spans="1:8" ht="12" customHeight="1" x14ac:dyDescent="0.2">
      <c r="A127" s="146"/>
      <c r="B127" s="26"/>
      <c r="C127" s="164"/>
      <c r="E127" s="24"/>
      <c r="F127" s="29"/>
      <c r="G127" s="25"/>
      <c r="H127" s="145"/>
    </row>
    <row r="128" spans="1:8" ht="30.75" customHeight="1" x14ac:dyDescent="0.2">
      <c r="A128" s="146"/>
      <c r="B128" s="26" t="s">
        <v>62</v>
      </c>
      <c r="C128" s="1" t="s">
        <v>390</v>
      </c>
      <c r="D128" s="35" t="s">
        <v>9</v>
      </c>
      <c r="E128" s="24">
        <v>1</v>
      </c>
      <c r="F128" s="29"/>
      <c r="G128" s="25">
        <f>E128*F128</f>
        <v>0</v>
      </c>
      <c r="H128" s="145"/>
    </row>
    <row r="129" spans="1:8" ht="15" customHeight="1" x14ac:dyDescent="0.2">
      <c r="A129" s="146"/>
      <c r="B129" s="26"/>
      <c r="C129" s="168"/>
      <c r="E129" s="24"/>
      <c r="F129" s="29"/>
      <c r="G129" s="25"/>
      <c r="H129" s="145"/>
    </row>
    <row r="130" spans="1:8" ht="18" x14ac:dyDescent="0.2">
      <c r="A130" s="146"/>
      <c r="B130" s="26" t="s">
        <v>63</v>
      </c>
      <c r="C130" s="168" t="s">
        <v>124</v>
      </c>
      <c r="D130" s="23" t="s">
        <v>9</v>
      </c>
      <c r="E130" s="24">
        <v>1</v>
      </c>
      <c r="F130" s="29"/>
      <c r="G130" s="25">
        <f>E130*F130</f>
        <v>0</v>
      </c>
      <c r="H130" s="145"/>
    </row>
    <row r="131" spans="1:8" ht="15" customHeight="1" thickBot="1" x14ac:dyDescent="0.25">
      <c r="A131" s="146"/>
      <c r="B131" s="26"/>
      <c r="C131" s="168"/>
      <c r="E131" s="172"/>
      <c r="F131" s="29"/>
      <c r="G131" s="173"/>
      <c r="H131" s="145"/>
    </row>
    <row r="132" spans="1:8" ht="22.5" customHeight="1" thickBot="1" x14ac:dyDescent="0.3">
      <c r="A132" s="288" t="s">
        <v>365</v>
      </c>
      <c r="B132" s="289"/>
      <c r="C132" s="289"/>
      <c r="D132" s="289"/>
      <c r="E132" s="289"/>
      <c r="F132" s="290"/>
      <c r="G132" s="152">
        <f>SUM(G53:G131)</f>
        <v>0</v>
      </c>
      <c r="H132" s="145"/>
    </row>
    <row r="133" spans="1:8" ht="18" x14ac:dyDescent="0.2">
      <c r="A133" s="146"/>
      <c r="B133" s="26"/>
      <c r="C133" s="168"/>
      <c r="E133" s="172"/>
      <c r="F133" s="29"/>
      <c r="G133" s="173"/>
      <c r="H133" s="145"/>
    </row>
    <row r="134" spans="1:8" ht="18" x14ac:dyDescent="0.2">
      <c r="A134" s="182" t="s">
        <v>20</v>
      </c>
      <c r="B134" s="22" t="s">
        <v>32</v>
      </c>
      <c r="C134" s="158" t="s">
        <v>103</v>
      </c>
      <c r="E134" s="172"/>
      <c r="F134" s="29"/>
      <c r="G134" s="173"/>
      <c r="H134" s="145"/>
    </row>
    <row r="135" spans="1:8" ht="18" x14ac:dyDescent="0.2">
      <c r="A135" s="146"/>
      <c r="B135" s="26" t="s">
        <v>33</v>
      </c>
      <c r="C135" s="165" t="s">
        <v>104</v>
      </c>
      <c r="D135" s="23" t="s">
        <v>9</v>
      </c>
      <c r="E135" s="171">
        <v>1</v>
      </c>
      <c r="F135" s="29"/>
      <c r="G135" s="25">
        <f>E135*F135</f>
        <v>0</v>
      </c>
      <c r="H135" s="145"/>
    </row>
    <row r="136" spans="1:8" ht="18" x14ac:dyDescent="0.2">
      <c r="A136" s="146"/>
      <c r="B136" s="26"/>
      <c r="C136" s="183" t="s">
        <v>107</v>
      </c>
      <c r="E136" s="172"/>
      <c r="F136" s="29"/>
      <c r="G136" s="173"/>
      <c r="H136" s="145"/>
    </row>
    <row r="137" spans="1:8" ht="18" x14ac:dyDescent="0.2">
      <c r="A137" s="146"/>
      <c r="B137" s="26"/>
      <c r="C137" s="183" t="s">
        <v>400</v>
      </c>
      <c r="E137" s="172"/>
      <c r="F137" s="29"/>
      <c r="G137" s="173"/>
      <c r="H137" s="145"/>
    </row>
    <row r="138" spans="1:8" ht="18" x14ac:dyDescent="0.2">
      <c r="A138" s="146"/>
      <c r="B138" s="26"/>
      <c r="C138" s="183" t="s">
        <v>108</v>
      </c>
      <c r="E138" s="172"/>
      <c r="F138" s="29"/>
      <c r="G138" s="173"/>
      <c r="H138" s="145"/>
    </row>
    <row r="139" spans="1:8" ht="18" x14ac:dyDescent="0.2">
      <c r="A139" s="146"/>
      <c r="B139" s="26"/>
      <c r="C139" s="183" t="s">
        <v>109</v>
      </c>
      <c r="E139" s="172"/>
      <c r="F139" s="29"/>
      <c r="G139" s="173"/>
      <c r="H139" s="145"/>
    </row>
    <row r="140" spans="1:8" ht="18" x14ac:dyDescent="0.2">
      <c r="A140" s="146"/>
      <c r="B140" s="26"/>
      <c r="C140" s="183" t="s">
        <v>449</v>
      </c>
      <c r="E140" s="172"/>
      <c r="F140" s="29"/>
      <c r="G140" s="173"/>
      <c r="H140" s="145"/>
    </row>
    <row r="141" spans="1:8" ht="18" x14ac:dyDescent="0.2">
      <c r="A141" s="146"/>
      <c r="B141" s="26"/>
      <c r="C141" s="183" t="s">
        <v>110</v>
      </c>
      <c r="E141" s="172"/>
      <c r="F141" s="29"/>
      <c r="G141" s="173"/>
      <c r="H141" s="145"/>
    </row>
    <row r="142" spans="1:8" ht="18" x14ac:dyDescent="0.2">
      <c r="A142" s="146"/>
      <c r="B142" s="26"/>
      <c r="C142" s="183" t="s">
        <v>111</v>
      </c>
      <c r="E142" s="172"/>
      <c r="F142" s="29"/>
      <c r="G142" s="173"/>
      <c r="H142" s="145"/>
    </row>
    <row r="143" spans="1:8" ht="18" x14ac:dyDescent="0.2">
      <c r="A143" s="146"/>
      <c r="B143" s="26"/>
      <c r="C143" s="183" t="s">
        <v>112</v>
      </c>
      <c r="E143" s="172"/>
      <c r="F143" s="29"/>
      <c r="G143" s="173"/>
      <c r="H143" s="145"/>
    </row>
    <row r="144" spans="1:8" ht="18" x14ac:dyDescent="0.2">
      <c r="A144" s="146"/>
      <c r="B144" s="26"/>
      <c r="C144" s="183" t="s">
        <v>401</v>
      </c>
      <c r="E144" s="172"/>
      <c r="F144" s="29"/>
      <c r="G144" s="173"/>
      <c r="H144" s="145"/>
    </row>
    <row r="145" spans="1:8" ht="18" x14ac:dyDescent="0.2">
      <c r="A145" s="146"/>
      <c r="B145" s="26"/>
      <c r="C145" s="183" t="s">
        <v>402</v>
      </c>
      <c r="E145" s="172"/>
      <c r="F145" s="29"/>
      <c r="G145" s="173"/>
      <c r="H145" s="145"/>
    </row>
    <row r="146" spans="1:8" ht="18" x14ac:dyDescent="0.2">
      <c r="A146" s="146"/>
      <c r="B146" s="26"/>
      <c r="C146" s="183" t="s">
        <v>450</v>
      </c>
      <c r="E146" s="172"/>
      <c r="F146" s="29"/>
      <c r="G146" s="173"/>
      <c r="H146" s="145"/>
    </row>
    <row r="147" spans="1:8" ht="20.25" customHeight="1" x14ac:dyDescent="0.2">
      <c r="A147" s="146"/>
      <c r="B147" s="26"/>
      <c r="C147" s="183" t="s">
        <v>113</v>
      </c>
      <c r="E147" s="172"/>
      <c r="F147" s="29"/>
      <c r="G147" s="173"/>
      <c r="H147" s="145"/>
    </row>
    <row r="148" spans="1:8" ht="18" x14ac:dyDescent="0.2">
      <c r="A148" s="146"/>
      <c r="B148" s="26"/>
      <c r="C148" s="183" t="s">
        <v>114</v>
      </c>
      <c r="E148" s="172"/>
      <c r="F148" s="29"/>
      <c r="G148" s="173"/>
      <c r="H148" s="145"/>
    </row>
    <row r="149" spans="1:8" ht="18" x14ac:dyDescent="0.2">
      <c r="A149" s="146"/>
      <c r="B149" s="26"/>
      <c r="C149" s="183" t="s">
        <v>115</v>
      </c>
      <c r="E149" s="172"/>
      <c r="F149" s="29"/>
      <c r="G149" s="173"/>
      <c r="H149" s="145"/>
    </row>
    <row r="150" spans="1:8" ht="25.5" x14ac:dyDescent="0.2">
      <c r="A150" s="146"/>
      <c r="B150" s="26"/>
      <c r="C150" s="183" t="s">
        <v>116</v>
      </c>
      <c r="E150" s="172"/>
      <c r="F150" s="29"/>
      <c r="G150" s="173"/>
      <c r="H150" s="145"/>
    </row>
    <row r="151" spans="1:8" ht="18" x14ac:dyDescent="0.2">
      <c r="A151" s="146"/>
      <c r="B151" s="26"/>
      <c r="C151" s="183" t="s">
        <v>209</v>
      </c>
      <c r="E151" s="172"/>
      <c r="G151" s="173"/>
      <c r="H151" s="145"/>
    </row>
    <row r="152" spans="1:8" ht="18" x14ac:dyDescent="0.2">
      <c r="A152" s="146"/>
      <c r="B152" s="26"/>
      <c r="C152" s="183" t="s">
        <v>105</v>
      </c>
      <c r="E152" s="172"/>
      <c r="G152" s="173"/>
      <c r="H152" s="145"/>
    </row>
    <row r="153" spans="1:8" ht="12" customHeight="1" x14ac:dyDescent="0.2">
      <c r="A153" s="146"/>
      <c r="B153" s="26"/>
      <c r="C153" s="183"/>
      <c r="E153" s="172"/>
      <c r="G153" s="173"/>
      <c r="H153" s="145"/>
    </row>
    <row r="154" spans="1:8" ht="21.75" customHeight="1" x14ac:dyDescent="0.2">
      <c r="A154" s="146"/>
      <c r="B154" s="26" t="s">
        <v>34</v>
      </c>
      <c r="C154" s="184" t="s">
        <v>394</v>
      </c>
      <c r="D154" s="23" t="s">
        <v>9</v>
      </c>
      <c r="E154" s="171">
        <v>1</v>
      </c>
      <c r="F154" s="29"/>
      <c r="G154" s="25">
        <f>E154*F154</f>
        <v>0</v>
      </c>
      <c r="H154" s="145"/>
    </row>
    <row r="155" spans="1:8" ht="41.25" customHeight="1" x14ac:dyDescent="0.2">
      <c r="A155" s="146"/>
      <c r="B155" s="26"/>
      <c r="C155" s="183" t="s">
        <v>106</v>
      </c>
      <c r="E155" s="172"/>
      <c r="G155" s="173"/>
      <c r="H155" s="145"/>
    </row>
    <row r="156" spans="1:8" ht="18.75" thickBot="1" x14ac:dyDescent="0.25">
      <c r="A156" s="146"/>
      <c r="B156" s="26"/>
      <c r="C156" s="185"/>
      <c r="E156" s="186"/>
      <c r="G156" s="173"/>
      <c r="H156" s="145"/>
    </row>
    <row r="157" spans="1:8" ht="23.25" customHeight="1" thickBot="1" x14ac:dyDescent="0.3">
      <c r="A157" s="288" t="s">
        <v>364</v>
      </c>
      <c r="B157" s="289"/>
      <c r="C157" s="289"/>
      <c r="D157" s="289"/>
      <c r="E157" s="289"/>
      <c r="F157" s="290"/>
      <c r="G157" s="152">
        <f>SUM(G134:G156)</f>
        <v>0</v>
      </c>
      <c r="H157" s="145"/>
    </row>
    <row r="158" spans="1:8" ht="15.75" customHeight="1" thickBot="1" x14ac:dyDescent="0.3">
      <c r="A158" s="153"/>
      <c r="B158" s="154"/>
      <c r="C158" s="154"/>
      <c r="D158" s="154"/>
      <c r="E158" s="154"/>
      <c r="F158" s="154"/>
      <c r="G158" s="155"/>
      <c r="H158" s="145"/>
    </row>
    <row r="159" spans="1:8" ht="22.5" customHeight="1" thickBot="1" x14ac:dyDescent="0.3">
      <c r="A159" s="291" t="s">
        <v>363</v>
      </c>
      <c r="B159" s="292"/>
      <c r="C159" s="292"/>
      <c r="D159" s="292"/>
      <c r="E159" s="292"/>
      <c r="F159" s="293"/>
      <c r="G159" s="152">
        <f>G157+G132+G51+G37</f>
        <v>0</v>
      </c>
    </row>
    <row r="164" spans="2:13" x14ac:dyDescent="0.2">
      <c r="I164" s="121"/>
    </row>
    <row r="165" spans="2:13" x14ac:dyDescent="0.2">
      <c r="I165" s="121"/>
    </row>
    <row r="166" spans="2:13" x14ac:dyDescent="0.2">
      <c r="I166" s="121"/>
      <c r="M166" s="38"/>
    </row>
    <row r="167" spans="2:13" x14ac:dyDescent="0.2">
      <c r="I167" s="121"/>
    </row>
    <row r="168" spans="2:13" x14ac:dyDescent="0.2">
      <c r="I168" s="121"/>
    </row>
    <row r="169" spans="2:13" x14ac:dyDescent="0.2">
      <c r="I169" s="121"/>
    </row>
    <row r="170" spans="2:13" x14ac:dyDescent="0.2">
      <c r="I170" s="121"/>
    </row>
    <row r="171" spans="2:13" x14ac:dyDescent="0.2">
      <c r="B171" s="125"/>
      <c r="C171" s="125"/>
      <c r="D171" s="125"/>
      <c r="E171" s="125"/>
      <c r="F171" s="125"/>
      <c r="G171" s="125"/>
      <c r="H171" s="125"/>
      <c r="I171" s="121"/>
    </row>
    <row r="172" spans="2:13" x14ac:dyDescent="0.2">
      <c r="B172" s="125"/>
      <c r="C172" s="125"/>
      <c r="D172" s="125"/>
      <c r="E172" s="125"/>
      <c r="F172" s="125"/>
      <c r="G172" s="125"/>
      <c r="H172" s="125"/>
      <c r="I172" s="121"/>
    </row>
    <row r="173" spans="2:13" x14ac:dyDescent="0.2">
      <c r="B173" s="125"/>
      <c r="C173" s="125"/>
      <c r="D173" s="125"/>
      <c r="E173" s="125"/>
      <c r="F173" s="125"/>
      <c r="G173" s="125"/>
      <c r="H173" s="125"/>
      <c r="I173" s="121"/>
    </row>
    <row r="174" spans="2:13" x14ac:dyDescent="0.2">
      <c r="B174" s="125"/>
      <c r="C174" s="125"/>
      <c r="D174" s="125"/>
      <c r="E174" s="125"/>
      <c r="F174" s="125"/>
      <c r="G174" s="125"/>
      <c r="H174" s="125"/>
      <c r="I174" s="121"/>
    </row>
    <row r="175" spans="2:13" x14ac:dyDescent="0.2">
      <c r="B175" s="125"/>
      <c r="C175" s="125"/>
      <c r="D175" s="125"/>
      <c r="E175" s="125"/>
      <c r="F175" s="125"/>
      <c r="G175" s="125"/>
      <c r="H175" s="125"/>
      <c r="I175" s="121"/>
    </row>
  </sheetData>
  <sheetProtection selectLockedCells="1"/>
  <mergeCells count="13">
    <mergeCell ref="A159:F159"/>
    <mergeCell ref="B5:G5"/>
    <mergeCell ref="B7:G7"/>
    <mergeCell ref="A9:B10"/>
    <mergeCell ref="C9:C10"/>
    <mergeCell ref="D9:D10"/>
    <mergeCell ref="E9:E10"/>
    <mergeCell ref="F9:F10"/>
    <mergeCell ref="G9:G10"/>
    <mergeCell ref="A37:F37"/>
    <mergeCell ref="A51:F51"/>
    <mergeCell ref="A132:F132"/>
    <mergeCell ref="A157:F157"/>
  </mergeCells>
  <pageMargins left="0.78740157480314965" right="0.39370078740157483" top="0.19685039370078741" bottom="0.98425196850393704" header="0.19685039370078741" footer="0.19685039370078741"/>
  <pageSetup paperSize="9" scale="72" orientation="portrait" r:id="rId1"/>
  <headerFooter alignWithMargins="0">
    <oddFooter>&amp;L&amp;"Verdana,Navadno"&amp;9Objekt:    TP2050 Reaktor (DZR)
Vsebina:  Stroškovnik 
Št. načrta: 1082.E04
Mapa:       1082.M4/1
Datoteka: &amp;F&amp;R&amp;"Verdana,Navadno"&amp;9Revizija: 3
Datum: november 2016
Stran &amp;P od &amp;N</oddFooter>
  </headerFooter>
  <ignoredErrors>
    <ignoredError sqref="B128:B13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view="pageBreakPreview" zoomScaleNormal="70" zoomScaleSheetLayoutView="100" workbookViewId="0">
      <pane ySplit="10" topLeftCell="A11" activePane="bottomLeft" state="frozen"/>
      <selection sqref="A1:XFD1048576"/>
      <selection pane="bottomLeft" activeCell="A11" sqref="A11"/>
    </sheetView>
  </sheetViews>
  <sheetFormatPr defaultRowHeight="12.75" x14ac:dyDescent="0.2"/>
  <cols>
    <col min="1" max="1" width="6.7109375" style="157" customWidth="1"/>
    <col min="2" max="2" width="6" style="122" customWidth="1"/>
    <col min="3" max="3" width="57.5703125" style="121" customWidth="1"/>
    <col min="4" max="4" width="9.140625" style="23"/>
    <col min="5" max="5" width="12.140625" style="123" customWidth="1"/>
    <col min="6" max="6" width="15.140625" style="123" customWidth="1"/>
    <col min="7" max="7" width="21.28515625" style="123" customWidth="1"/>
    <col min="8" max="8" width="9.140625" style="156"/>
    <col min="9" max="9" width="9.85546875" style="125" bestFit="1" customWidth="1"/>
    <col min="10" max="16384" width="9.140625" style="125"/>
  </cols>
  <sheetData>
    <row r="1" spans="1:8" x14ac:dyDescent="0.2">
      <c r="A1" s="121"/>
      <c r="H1" s="124"/>
    </row>
    <row r="2" spans="1:8" x14ac:dyDescent="0.2">
      <c r="A2" s="121"/>
      <c r="H2" s="124"/>
    </row>
    <row r="3" spans="1:8" x14ac:dyDescent="0.2">
      <c r="A3" s="126"/>
      <c r="H3" s="124"/>
    </row>
    <row r="4" spans="1:8" ht="9" customHeight="1" x14ac:dyDescent="0.2">
      <c r="A4" s="121"/>
      <c r="B4" s="127"/>
      <c r="C4" s="128"/>
      <c r="D4" s="129"/>
      <c r="E4" s="130"/>
      <c r="F4" s="130"/>
      <c r="G4" s="130"/>
      <c r="H4" s="124"/>
    </row>
    <row r="5" spans="1:8" ht="24" customHeight="1" x14ac:dyDescent="0.3">
      <c r="A5" s="131" t="s">
        <v>32</v>
      </c>
      <c r="B5" s="274" t="s">
        <v>331</v>
      </c>
      <c r="C5" s="274"/>
      <c r="D5" s="274"/>
      <c r="E5" s="274"/>
      <c r="F5" s="274"/>
      <c r="G5" s="274"/>
      <c r="H5" s="124"/>
    </row>
    <row r="6" spans="1:8" ht="3" customHeight="1" x14ac:dyDescent="0.3">
      <c r="A6" s="131"/>
      <c r="B6" s="132"/>
      <c r="C6" s="132"/>
      <c r="D6" s="132"/>
      <c r="E6" s="132"/>
      <c r="F6" s="132"/>
      <c r="G6" s="132"/>
      <c r="H6" s="124"/>
    </row>
    <row r="7" spans="1:8" ht="18.75" customHeight="1" x14ac:dyDescent="0.25">
      <c r="A7" s="133"/>
      <c r="B7" s="275"/>
      <c r="C7" s="275"/>
      <c r="D7" s="275"/>
      <c r="E7" s="275"/>
      <c r="F7" s="275"/>
      <c r="G7" s="275"/>
      <c r="H7" s="124"/>
    </row>
    <row r="8" spans="1:8" ht="10.5" customHeight="1" thickBot="1" x14ac:dyDescent="0.3">
      <c r="A8" s="134"/>
      <c r="B8" s="135"/>
      <c r="C8" s="135"/>
      <c r="D8" s="135"/>
      <c r="E8" s="135"/>
      <c r="F8" s="135"/>
      <c r="G8" s="135"/>
      <c r="H8" s="124"/>
    </row>
    <row r="9" spans="1:8" s="137" customFormat="1" ht="12.75" customHeight="1" x14ac:dyDescent="0.2">
      <c r="A9" s="276" t="s">
        <v>415</v>
      </c>
      <c r="B9" s="277"/>
      <c r="C9" s="286" t="s">
        <v>3</v>
      </c>
      <c r="D9" s="286" t="s">
        <v>4</v>
      </c>
      <c r="E9" s="280" t="s">
        <v>5</v>
      </c>
      <c r="F9" s="280" t="s">
        <v>6</v>
      </c>
      <c r="G9" s="282" t="s">
        <v>7</v>
      </c>
      <c r="H9" s="136"/>
    </row>
    <row r="10" spans="1:8" ht="26.25" customHeight="1" thickBot="1" x14ac:dyDescent="0.25">
      <c r="A10" s="278"/>
      <c r="B10" s="279"/>
      <c r="C10" s="287"/>
      <c r="D10" s="287"/>
      <c r="E10" s="281"/>
      <c r="F10" s="281"/>
      <c r="G10" s="283"/>
      <c r="H10" s="124"/>
    </row>
    <row r="11" spans="1:8" ht="18" x14ac:dyDescent="0.2">
      <c r="A11" s="138"/>
      <c r="B11" s="139"/>
      <c r="C11" s="140"/>
      <c r="D11" s="141"/>
      <c r="E11" s="142"/>
      <c r="F11" s="143"/>
      <c r="G11" s="144"/>
      <c r="H11" s="145"/>
    </row>
    <row r="12" spans="1:8" ht="18" x14ac:dyDescent="0.2">
      <c r="A12" s="21" t="s">
        <v>32</v>
      </c>
      <c r="B12" s="22" t="s">
        <v>1</v>
      </c>
      <c r="C12" s="3" t="s">
        <v>318</v>
      </c>
      <c r="D12" s="23" t="s">
        <v>9</v>
      </c>
      <c r="E12" s="24">
        <v>1</v>
      </c>
      <c r="F12" s="29"/>
      <c r="G12" s="25">
        <f>E12*F12</f>
        <v>0</v>
      </c>
      <c r="H12" s="145"/>
    </row>
    <row r="13" spans="1:8" ht="18" x14ac:dyDescent="0.2">
      <c r="A13" s="6"/>
      <c r="B13" s="7"/>
      <c r="C13" s="1"/>
      <c r="D13" s="11"/>
      <c r="E13" s="12"/>
      <c r="F13" s="9"/>
      <c r="G13" s="13"/>
      <c r="H13" s="145"/>
    </row>
    <row r="14" spans="1:8" ht="18" x14ac:dyDescent="0.2">
      <c r="A14" s="6"/>
      <c r="B14" s="14"/>
      <c r="C14" s="1" t="s">
        <v>263</v>
      </c>
      <c r="D14" s="8"/>
      <c r="E14" s="15"/>
      <c r="F14" s="9"/>
      <c r="G14" s="16"/>
      <c r="H14" s="145"/>
    </row>
    <row r="15" spans="1:8" ht="66.75" customHeight="1" x14ac:dyDescent="0.2">
      <c r="A15" s="6"/>
      <c r="B15" s="7"/>
      <c r="C15" s="1" t="s">
        <v>264</v>
      </c>
      <c r="D15" s="11"/>
      <c r="E15" s="15"/>
      <c r="F15" s="9"/>
      <c r="G15" s="16"/>
      <c r="H15" s="145"/>
    </row>
    <row r="16" spans="1:8" ht="42.75" customHeight="1" x14ac:dyDescent="0.2">
      <c r="A16" s="6"/>
      <c r="B16" s="14"/>
      <c r="C16" s="1" t="s">
        <v>265</v>
      </c>
      <c r="D16" s="8"/>
      <c r="E16" s="15"/>
      <c r="F16" s="9"/>
      <c r="G16" s="16"/>
      <c r="H16" s="145"/>
    </row>
    <row r="17" spans="1:8" ht="42.75" customHeight="1" x14ac:dyDescent="0.2">
      <c r="A17" s="6"/>
      <c r="B17" s="7"/>
      <c r="C17" s="4" t="s">
        <v>334</v>
      </c>
      <c r="D17" s="11"/>
      <c r="E17" s="15"/>
      <c r="F17" s="9"/>
      <c r="G17" s="16"/>
      <c r="H17" s="145"/>
    </row>
    <row r="18" spans="1:8" ht="47.25" customHeight="1" x14ac:dyDescent="0.2">
      <c r="A18" s="6"/>
      <c r="B18" s="7"/>
      <c r="C18" s="28" t="s">
        <v>393</v>
      </c>
      <c r="D18" s="11"/>
      <c r="E18" s="15"/>
      <c r="F18" s="9"/>
      <c r="G18" s="16"/>
      <c r="H18" s="145"/>
    </row>
    <row r="19" spans="1:8" ht="30" customHeight="1" x14ac:dyDescent="0.2">
      <c r="A19" s="6"/>
      <c r="B19" s="7"/>
      <c r="C19" s="28" t="s">
        <v>360</v>
      </c>
      <c r="D19" s="11"/>
      <c r="E19" s="15"/>
      <c r="F19" s="9"/>
      <c r="G19" s="16"/>
      <c r="H19" s="145"/>
    </row>
    <row r="20" spans="1:8" ht="14.25" customHeight="1" x14ac:dyDescent="0.2">
      <c r="A20" s="17"/>
      <c r="B20" s="18"/>
      <c r="C20" s="1"/>
      <c r="D20" s="8"/>
      <c r="E20" s="15"/>
      <c r="F20" s="19"/>
      <c r="G20" s="16"/>
      <c r="H20" s="145"/>
    </row>
    <row r="21" spans="1:8" ht="18" x14ac:dyDescent="0.2">
      <c r="A21" s="17"/>
      <c r="B21" s="26" t="s">
        <v>10</v>
      </c>
      <c r="C21" s="3" t="s">
        <v>319</v>
      </c>
      <c r="D21" s="23" t="s">
        <v>9</v>
      </c>
      <c r="E21" s="24">
        <v>1</v>
      </c>
      <c r="F21" s="19"/>
      <c r="G21" s="16"/>
      <c r="H21" s="145"/>
    </row>
    <row r="22" spans="1:8" ht="18" x14ac:dyDescent="0.2">
      <c r="A22" s="17"/>
      <c r="B22" s="26"/>
      <c r="C22" s="3" t="s">
        <v>333</v>
      </c>
      <c r="D22" s="8"/>
      <c r="E22" s="15"/>
      <c r="F22" s="19"/>
      <c r="G22" s="16"/>
      <c r="H22" s="145"/>
    </row>
    <row r="23" spans="1:8" ht="45" customHeight="1" x14ac:dyDescent="0.2">
      <c r="A23" s="17"/>
      <c r="B23" s="26"/>
      <c r="C23" s="1" t="s">
        <v>359</v>
      </c>
      <c r="D23" s="8"/>
      <c r="E23" s="15"/>
      <c r="F23" s="19"/>
      <c r="G23" s="16"/>
      <c r="H23" s="145"/>
    </row>
    <row r="24" spans="1:8" ht="18" x14ac:dyDescent="0.2">
      <c r="A24" s="17"/>
      <c r="B24" s="27"/>
      <c r="C24" s="1" t="s">
        <v>266</v>
      </c>
      <c r="D24" s="8"/>
      <c r="E24" s="15"/>
      <c r="F24" s="19"/>
      <c r="G24" s="16"/>
      <c r="H24" s="145"/>
    </row>
    <row r="25" spans="1:8" ht="18" customHeight="1" x14ac:dyDescent="0.2">
      <c r="A25" s="17"/>
      <c r="B25" s="26"/>
      <c r="C25" s="1" t="s">
        <v>267</v>
      </c>
      <c r="D25" s="8"/>
      <c r="E25" s="15"/>
      <c r="F25" s="19"/>
      <c r="G25" s="16"/>
      <c r="H25" s="145"/>
    </row>
    <row r="26" spans="1:8" ht="18" x14ac:dyDescent="0.2">
      <c r="A26" s="17"/>
      <c r="B26" s="26"/>
      <c r="C26" s="1" t="s">
        <v>268</v>
      </c>
      <c r="D26" s="8"/>
      <c r="E26" s="15"/>
      <c r="F26" s="19"/>
      <c r="G26" s="16"/>
      <c r="H26" s="145"/>
    </row>
    <row r="27" spans="1:8" ht="18" x14ac:dyDescent="0.2">
      <c r="A27" s="17"/>
      <c r="B27" s="26"/>
      <c r="C27" s="1" t="s">
        <v>269</v>
      </c>
      <c r="D27" s="20"/>
      <c r="E27" s="15"/>
      <c r="F27" s="19"/>
      <c r="G27" s="16"/>
      <c r="H27" s="145"/>
    </row>
    <row r="28" spans="1:8" ht="18" x14ac:dyDescent="0.2">
      <c r="A28" s="17"/>
      <c r="B28" s="26"/>
      <c r="C28" s="1" t="s">
        <v>320</v>
      </c>
      <c r="D28" s="20"/>
      <c r="E28" s="15"/>
      <c r="F28" s="19"/>
      <c r="G28" s="16"/>
      <c r="H28" s="145"/>
    </row>
    <row r="29" spans="1:8" ht="18" x14ac:dyDescent="0.2">
      <c r="A29" s="17"/>
      <c r="B29" s="26"/>
      <c r="C29" s="1" t="s">
        <v>270</v>
      </c>
      <c r="D29" s="8"/>
      <c r="E29" s="15"/>
      <c r="F29" s="19"/>
      <c r="G29" s="16"/>
      <c r="H29" s="145"/>
    </row>
    <row r="30" spans="1:8" ht="18" x14ac:dyDescent="0.2">
      <c r="A30" s="17"/>
      <c r="B30" s="26"/>
      <c r="C30" s="1" t="s">
        <v>271</v>
      </c>
      <c r="D30" s="8"/>
      <c r="E30" s="15"/>
      <c r="F30" s="19"/>
      <c r="G30" s="16"/>
      <c r="H30" s="145"/>
    </row>
    <row r="31" spans="1:8" ht="18" x14ac:dyDescent="0.2">
      <c r="A31" s="17"/>
      <c r="B31" s="26"/>
      <c r="C31" s="1" t="s">
        <v>272</v>
      </c>
      <c r="D31" s="8"/>
      <c r="E31" s="15"/>
      <c r="F31" s="19"/>
      <c r="G31" s="16"/>
      <c r="H31" s="145"/>
    </row>
    <row r="32" spans="1:8" ht="25.5" x14ac:dyDescent="0.2">
      <c r="A32" s="17"/>
      <c r="B32" s="26"/>
      <c r="C32" s="1" t="s">
        <v>321</v>
      </c>
      <c r="D32" s="8"/>
      <c r="E32" s="15"/>
      <c r="F32" s="19"/>
      <c r="G32" s="16"/>
      <c r="H32" s="145"/>
    </row>
    <row r="33" spans="1:8" ht="25.5" x14ac:dyDescent="0.2">
      <c r="A33" s="17"/>
      <c r="B33" s="27"/>
      <c r="C33" s="1" t="s">
        <v>273</v>
      </c>
      <c r="D33" s="8"/>
      <c r="E33" s="15"/>
      <c r="F33" s="19"/>
      <c r="G33" s="16"/>
      <c r="H33" s="145"/>
    </row>
    <row r="34" spans="1:8" ht="38.25" x14ac:dyDescent="0.2">
      <c r="A34" s="17"/>
      <c r="B34" s="26"/>
      <c r="C34" s="1" t="s">
        <v>274</v>
      </c>
      <c r="D34" s="8"/>
      <c r="E34" s="15"/>
      <c r="F34" s="19"/>
      <c r="G34" s="16"/>
      <c r="H34" s="145"/>
    </row>
    <row r="35" spans="1:8" ht="28.5" customHeight="1" x14ac:dyDescent="0.2">
      <c r="A35" s="17"/>
      <c r="B35" s="26"/>
      <c r="C35" s="1" t="s">
        <v>275</v>
      </c>
      <c r="D35" s="8"/>
      <c r="E35" s="15"/>
      <c r="F35" s="19"/>
      <c r="G35" s="16"/>
      <c r="H35" s="145"/>
    </row>
    <row r="36" spans="1:8" ht="40.5" customHeight="1" x14ac:dyDescent="0.2">
      <c r="A36" s="17"/>
      <c r="B36" s="26"/>
      <c r="C36" s="1" t="s">
        <v>276</v>
      </c>
      <c r="D36" s="8"/>
      <c r="E36" s="15"/>
      <c r="F36" s="19"/>
      <c r="G36" s="16"/>
      <c r="H36" s="145"/>
    </row>
    <row r="37" spans="1:8" ht="45.75" customHeight="1" x14ac:dyDescent="0.2">
      <c r="A37" s="17"/>
      <c r="B37" s="26"/>
      <c r="C37" s="1" t="s">
        <v>277</v>
      </c>
      <c r="D37" s="8"/>
      <c r="E37" s="15"/>
      <c r="F37" s="19"/>
      <c r="G37" s="16"/>
      <c r="H37" s="145"/>
    </row>
    <row r="38" spans="1:8" ht="18" x14ac:dyDescent="0.2">
      <c r="A38" s="17"/>
      <c r="B38" s="26"/>
      <c r="C38" s="1" t="s">
        <v>278</v>
      </c>
      <c r="D38" s="8"/>
      <c r="E38" s="15"/>
      <c r="F38" s="19"/>
      <c r="G38" s="16"/>
      <c r="H38" s="145"/>
    </row>
    <row r="39" spans="1:8" ht="18" x14ac:dyDescent="0.2">
      <c r="A39" s="17"/>
      <c r="B39" s="26"/>
      <c r="C39" s="1" t="s">
        <v>279</v>
      </c>
      <c r="D39" s="8"/>
      <c r="E39" s="15"/>
      <c r="F39" s="19"/>
      <c r="G39" s="16"/>
      <c r="H39" s="145"/>
    </row>
    <row r="40" spans="1:8" ht="25.5" x14ac:dyDescent="0.2">
      <c r="A40" s="17"/>
      <c r="B40" s="27"/>
      <c r="C40" s="1" t="s">
        <v>280</v>
      </c>
      <c r="D40" s="8"/>
      <c r="E40" s="15"/>
      <c r="F40" s="19"/>
      <c r="G40" s="16"/>
      <c r="H40" s="145"/>
    </row>
    <row r="41" spans="1:8" ht="30" customHeight="1" x14ac:dyDescent="0.2">
      <c r="A41" s="17"/>
      <c r="B41" s="26"/>
      <c r="C41" s="1" t="s">
        <v>281</v>
      </c>
      <c r="D41" s="8"/>
      <c r="E41" s="15"/>
      <c r="F41" s="19"/>
      <c r="G41" s="16"/>
      <c r="H41" s="145"/>
    </row>
    <row r="42" spans="1:8" ht="25.5" x14ac:dyDescent="0.2">
      <c r="A42" s="17"/>
      <c r="B42" s="26"/>
      <c r="C42" s="1" t="s">
        <v>282</v>
      </c>
      <c r="D42" s="8"/>
      <c r="E42" s="15"/>
      <c r="F42" s="19"/>
      <c r="G42" s="16"/>
      <c r="H42" s="145"/>
    </row>
    <row r="43" spans="1:8" ht="18" x14ac:dyDescent="0.2">
      <c r="A43" s="17"/>
      <c r="B43" s="26"/>
      <c r="C43" s="1" t="s">
        <v>283</v>
      </c>
      <c r="D43" s="20"/>
      <c r="E43" s="15"/>
      <c r="F43" s="19"/>
      <c r="G43" s="16"/>
      <c r="H43" s="145"/>
    </row>
    <row r="44" spans="1:8" ht="38.25" x14ac:dyDescent="0.2">
      <c r="A44" s="17"/>
      <c r="B44" s="26"/>
      <c r="C44" s="4" t="s">
        <v>337</v>
      </c>
      <c r="D44" s="20"/>
      <c r="E44" s="15"/>
      <c r="F44" s="19"/>
      <c r="G44" s="16"/>
      <c r="H44" s="145"/>
    </row>
    <row r="45" spans="1:8" ht="97.5" customHeight="1" x14ac:dyDescent="0.2">
      <c r="A45" s="17"/>
      <c r="B45" s="26"/>
      <c r="C45" s="1" t="s">
        <v>284</v>
      </c>
      <c r="D45" s="8"/>
      <c r="E45" s="15"/>
      <c r="F45" s="19"/>
      <c r="G45" s="16"/>
      <c r="H45" s="145"/>
    </row>
    <row r="46" spans="1:8" ht="29.25" customHeight="1" x14ac:dyDescent="0.2">
      <c r="A46" s="17"/>
      <c r="B46" s="26"/>
      <c r="C46" s="1" t="s">
        <v>285</v>
      </c>
      <c r="D46" s="8"/>
      <c r="E46" s="15"/>
      <c r="F46" s="19"/>
      <c r="G46" s="16"/>
      <c r="H46" s="145"/>
    </row>
    <row r="47" spans="1:8" ht="43.5" customHeight="1" x14ac:dyDescent="0.2">
      <c r="A47" s="17"/>
      <c r="B47" s="26"/>
      <c r="C47" s="1" t="s">
        <v>286</v>
      </c>
      <c r="D47" s="8"/>
      <c r="E47" s="15"/>
      <c r="F47" s="19"/>
      <c r="G47" s="16"/>
      <c r="H47" s="145"/>
    </row>
    <row r="48" spans="1:8" ht="71.25" customHeight="1" x14ac:dyDescent="0.2">
      <c r="A48" s="17"/>
      <c r="B48" s="26"/>
      <c r="C48" s="1" t="s">
        <v>287</v>
      </c>
      <c r="D48" s="8"/>
      <c r="E48" s="15"/>
      <c r="F48" s="19"/>
      <c r="G48" s="16"/>
      <c r="H48" s="145"/>
    </row>
    <row r="49" spans="1:8" ht="45" customHeight="1" x14ac:dyDescent="0.2">
      <c r="A49" s="17"/>
      <c r="B49" s="27"/>
      <c r="C49" s="1" t="s">
        <v>288</v>
      </c>
      <c r="D49" s="8"/>
      <c r="E49" s="15"/>
      <c r="F49" s="19"/>
      <c r="G49" s="16"/>
      <c r="H49" s="145"/>
    </row>
    <row r="50" spans="1:8" ht="70.5" customHeight="1" x14ac:dyDescent="0.2">
      <c r="A50" s="17"/>
      <c r="B50" s="26"/>
      <c r="C50" s="1" t="s">
        <v>289</v>
      </c>
      <c r="D50" s="8"/>
      <c r="E50" s="15"/>
      <c r="F50" s="19"/>
      <c r="G50" s="16"/>
      <c r="H50" s="145"/>
    </row>
    <row r="51" spans="1:8" ht="42.75" customHeight="1" x14ac:dyDescent="0.2">
      <c r="A51" s="17"/>
      <c r="B51" s="26"/>
      <c r="C51" s="1" t="s">
        <v>290</v>
      </c>
      <c r="D51" s="8"/>
      <c r="E51" s="15"/>
      <c r="F51" s="19"/>
      <c r="G51" s="16"/>
      <c r="H51" s="145"/>
    </row>
    <row r="52" spans="1:8" ht="92.25" customHeight="1" x14ac:dyDescent="0.2">
      <c r="A52" s="17"/>
      <c r="B52" s="26"/>
      <c r="C52" s="1" t="s">
        <v>291</v>
      </c>
      <c r="D52" s="8"/>
      <c r="E52" s="15"/>
      <c r="F52" s="19"/>
      <c r="G52" s="16"/>
      <c r="H52" s="145"/>
    </row>
    <row r="53" spans="1:8" ht="44.25" customHeight="1" x14ac:dyDescent="0.2">
      <c r="A53" s="17"/>
      <c r="B53" s="26"/>
      <c r="C53" s="4" t="s">
        <v>322</v>
      </c>
      <c r="D53" s="8"/>
      <c r="E53" s="15"/>
      <c r="F53" s="19"/>
      <c r="G53" s="16"/>
      <c r="H53" s="145"/>
    </row>
    <row r="54" spans="1:8" ht="18" customHeight="1" x14ac:dyDescent="0.2">
      <c r="A54" s="17"/>
      <c r="B54" s="26"/>
      <c r="C54" s="4"/>
      <c r="D54" s="8"/>
      <c r="E54" s="15"/>
      <c r="F54" s="19"/>
      <c r="G54" s="16"/>
      <c r="H54" s="145"/>
    </row>
    <row r="55" spans="1:8" ht="51" x14ac:dyDescent="0.2">
      <c r="A55" s="17"/>
      <c r="B55" s="26"/>
      <c r="C55" s="4" t="s">
        <v>357</v>
      </c>
      <c r="D55" s="8"/>
      <c r="E55" s="15"/>
      <c r="F55" s="19"/>
      <c r="G55" s="16"/>
      <c r="H55" s="145"/>
    </row>
    <row r="56" spans="1:8" ht="28.5" customHeight="1" x14ac:dyDescent="0.2">
      <c r="A56" s="17"/>
      <c r="B56" s="26"/>
      <c r="C56" s="4" t="s">
        <v>323</v>
      </c>
      <c r="D56" s="8"/>
      <c r="E56" s="15"/>
      <c r="F56" s="19"/>
      <c r="G56" s="16"/>
      <c r="H56" s="145"/>
    </row>
    <row r="57" spans="1:8" ht="18" x14ac:dyDescent="0.2">
      <c r="A57" s="17"/>
      <c r="B57" s="27"/>
      <c r="C57" s="1" t="s">
        <v>292</v>
      </c>
      <c r="D57" s="8"/>
      <c r="E57" s="15"/>
      <c r="F57" s="19"/>
      <c r="G57" s="16"/>
      <c r="H57" s="145"/>
    </row>
    <row r="58" spans="1:8" ht="20.25" customHeight="1" x14ac:dyDescent="0.2">
      <c r="A58" s="17"/>
      <c r="B58" s="26"/>
      <c r="C58" s="1" t="s">
        <v>332</v>
      </c>
      <c r="D58" s="8"/>
      <c r="E58" s="15"/>
      <c r="F58" s="19"/>
      <c r="G58" s="16"/>
      <c r="H58" s="145"/>
    </row>
    <row r="59" spans="1:8" ht="18" x14ac:dyDescent="0.2">
      <c r="A59" s="17"/>
      <c r="B59" s="26"/>
      <c r="C59" s="1" t="s">
        <v>293</v>
      </c>
      <c r="D59" s="8"/>
      <c r="E59" s="15"/>
      <c r="F59" s="19"/>
      <c r="G59" s="16"/>
      <c r="H59" s="145"/>
    </row>
    <row r="60" spans="1:8" ht="18" x14ac:dyDescent="0.2">
      <c r="A60" s="17"/>
      <c r="B60" s="26"/>
      <c r="C60" s="1" t="s">
        <v>294</v>
      </c>
      <c r="D60" s="20"/>
      <c r="E60" s="15"/>
      <c r="F60" s="19"/>
      <c r="G60" s="16"/>
      <c r="H60" s="145"/>
    </row>
    <row r="61" spans="1:8" ht="25.5" x14ac:dyDescent="0.2">
      <c r="A61" s="17"/>
      <c r="B61" s="26"/>
      <c r="C61" s="1" t="s">
        <v>295</v>
      </c>
      <c r="D61" s="20"/>
      <c r="E61" s="15"/>
      <c r="F61" s="19"/>
      <c r="G61" s="16"/>
      <c r="H61" s="145"/>
    </row>
    <row r="62" spans="1:8" ht="18" x14ac:dyDescent="0.2">
      <c r="A62" s="17"/>
      <c r="B62" s="26"/>
      <c r="C62" s="1" t="s">
        <v>296</v>
      </c>
      <c r="D62" s="8"/>
      <c r="E62" s="15"/>
      <c r="F62" s="19"/>
      <c r="G62" s="16"/>
      <c r="H62" s="145"/>
    </row>
    <row r="63" spans="1:8" ht="18" x14ac:dyDescent="0.2">
      <c r="A63" s="17"/>
      <c r="B63" s="26"/>
      <c r="C63" s="1" t="s">
        <v>297</v>
      </c>
      <c r="D63" s="8"/>
      <c r="E63" s="15"/>
      <c r="F63" s="19"/>
      <c r="G63" s="16"/>
      <c r="H63" s="145"/>
    </row>
    <row r="64" spans="1:8" ht="18" x14ac:dyDescent="0.2">
      <c r="A64" s="17"/>
      <c r="B64" s="26"/>
      <c r="C64" s="1" t="s">
        <v>298</v>
      </c>
      <c r="D64" s="8"/>
      <c r="E64" s="15"/>
      <c r="F64" s="19"/>
      <c r="G64" s="16"/>
      <c r="H64" s="145"/>
    </row>
    <row r="65" spans="1:8" ht="25.5" x14ac:dyDescent="0.2">
      <c r="A65" s="17"/>
      <c r="B65" s="26"/>
      <c r="C65" s="1" t="s">
        <v>299</v>
      </c>
      <c r="D65" s="8"/>
      <c r="E65" s="15"/>
      <c r="F65" s="19"/>
      <c r="G65" s="16"/>
      <c r="H65" s="145"/>
    </row>
    <row r="66" spans="1:8" ht="25.5" x14ac:dyDescent="0.2">
      <c r="A66" s="17"/>
      <c r="B66" s="27"/>
      <c r="C66" s="1" t="s">
        <v>300</v>
      </c>
      <c r="D66" s="8"/>
      <c r="E66" s="15"/>
      <c r="F66" s="19"/>
      <c r="G66" s="16"/>
      <c r="H66" s="145"/>
    </row>
    <row r="67" spans="1:8" ht="18" customHeight="1" x14ac:dyDescent="0.2">
      <c r="A67" s="17"/>
      <c r="B67" s="26"/>
      <c r="C67" s="1" t="s">
        <v>301</v>
      </c>
      <c r="D67" s="8"/>
      <c r="E67" s="15"/>
      <c r="F67" s="19"/>
      <c r="G67" s="16"/>
      <c r="H67" s="145"/>
    </row>
    <row r="68" spans="1:8" ht="25.5" x14ac:dyDescent="0.2">
      <c r="A68" s="17"/>
      <c r="B68" s="26"/>
      <c r="C68" s="1" t="s">
        <v>302</v>
      </c>
      <c r="D68" s="8"/>
      <c r="E68" s="15"/>
      <c r="F68" s="19"/>
      <c r="G68" s="16"/>
      <c r="H68" s="145"/>
    </row>
    <row r="69" spans="1:8" ht="43.5" customHeight="1" x14ac:dyDescent="0.2">
      <c r="A69" s="17"/>
      <c r="B69" s="26"/>
      <c r="C69" s="1" t="s">
        <v>303</v>
      </c>
      <c r="D69" s="20"/>
      <c r="E69" s="15"/>
      <c r="F69" s="19"/>
      <c r="G69" s="16"/>
      <c r="H69" s="145"/>
    </row>
    <row r="70" spans="1:8" ht="14.25" customHeight="1" x14ac:dyDescent="0.2">
      <c r="A70" s="17"/>
      <c r="B70" s="26"/>
      <c r="C70" s="1"/>
      <c r="D70" s="20"/>
      <c r="E70" s="15"/>
      <c r="F70" s="19"/>
      <c r="G70" s="16"/>
      <c r="H70" s="145"/>
    </row>
    <row r="71" spans="1:8" ht="15.75" customHeight="1" x14ac:dyDescent="0.2">
      <c r="A71" s="17"/>
      <c r="B71" s="26"/>
      <c r="C71" s="2" t="s">
        <v>356</v>
      </c>
      <c r="D71" s="20"/>
      <c r="E71" s="15"/>
      <c r="F71" s="19"/>
      <c r="G71" s="16"/>
      <c r="H71" s="145"/>
    </row>
    <row r="72" spans="1:8" ht="18.75" customHeight="1" x14ac:dyDescent="0.2">
      <c r="A72" s="17"/>
      <c r="B72" s="26"/>
      <c r="C72" s="5" t="s">
        <v>344</v>
      </c>
      <c r="D72" s="20"/>
      <c r="E72" s="15"/>
      <c r="F72" s="19"/>
      <c r="G72" s="16"/>
      <c r="H72" s="145"/>
    </row>
    <row r="73" spans="1:8" ht="18.75" customHeight="1" x14ac:dyDescent="0.2">
      <c r="A73" s="17"/>
      <c r="B73" s="26"/>
      <c r="C73" s="5" t="s">
        <v>343</v>
      </c>
      <c r="D73" s="20"/>
      <c r="E73" s="15"/>
      <c r="F73" s="19"/>
      <c r="G73" s="16"/>
      <c r="H73" s="145"/>
    </row>
    <row r="74" spans="1:8" ht="18.75" customHeight="1" x14ac:dyDescent="0.2">
      <c r="A74" s="17"/>
      <c r="B74" s="26"/>
      <c r="C74" s="5" t="s">
        <v>345</v>
      </c>
      <c r="D74" s="20"/>
      <c r="E74" s="15"/>
      <c r="F74" s="19"/>
      <c r="G74" s="16"/>
      <c r="H74" s="145"/>
    </row>
    <row r="75" spans="1:8" ht="28.5" customHeight="1" x14ac:dyDescent="0.2">
      <c r="A75" s="17"/>
      <c r="B75" s="26"/>
      <c r="C75" s="5" t="s">
        <v>346</v>
      </c>
      <c r="D75" s="20"/>
      <c r="E75" s="15"/>
      <c r="F75" s="19"/>
      <c r="G75" s="16"/>
      <c r="H75" s="145"/>
    </row>
    <row r="76" spans="1:8" ht="18.75" customHeight="1" x14ac:dyDescent="0.2">
      <c r="A76" s="17"/>
      <c r="B76" s="26"/>
      <c r="C76" s="5" t="s">
        <v>347</v>
      </c>
      <c r="D76" s="20"/>
      <c r="E76" s="15"/>
      <c r="F76" s="19"/>
      <c r="G76" s="16"/>
      <c r="H76" s="145"/>
    </row>
    <row r="77" spans="1:8" ht="18.75" customHeight="1" x14ac:dyDescent="0.2">
      <c r="A77" s="17"/>
      <c r="B77" s="26"/>
      <c r="C77" s="5" t="s">
        <v>348</v>
      </c>
      <c r="D77" s="20"/>
      <c r="E77" s="15"/>
      <c r="F77" s="19"/>
      <c r="G77" s="16"/>
      <c r="H77" s="145"/>
    </row>
    <row r="78" spans="1:8" ht="18.75" customHeight="1" x14ac:dyDescent="0.2">
      <c r="A78" s="17"/>
      <c r="B78" s="26"/>
      <c r="C78" s="5" t="s">
        <v>349</v>
      </c>
      <c r="D78" s="20"/>
      <c r="E78" s="15"/>
      <c r="F78" s="19"/>
      <c r="G78" s="16"/>
      <c r="H78" s="145"/>
    </row>
    <row r="79" spans="1:8" ht="18.75" customHeight="1" x14ac:dyDescent="0.2">
      <c r="A79" s="17"/>
      <c r="B79" s="26"/>
      <c r="C79" s="5" t="s">
        <v>350</v>
      </c>
      <c r="D79" s="20"/>
      <c r="E79" s="15"/>
      <c r="F79" s="19"/>
      <c r="G79" s="16"/>
      <c r="H79" s="145"/>
    </row>
    <row r="80" spans="1:8" ht="18.75" customHeight="1" x14ac:dyDescent="0.2">
      <c r="A80" s="17"/>
      <c r="B80" s="26"/>
      <c r="C80" s="5" t="s">
        <v>351</v>
      </c>
      <c r="D80" s="20"/>
      <c r="E80" s="15"/>
      <c r="F80" s="19"/>
      <c r="G80" s="16"/>
      <c r="H80" s="145"/>
    </row>
    <row r="81" spans="1:8" ht="18.75" customHeight="1" x14ac:dyDescent="0.2">
      <c r="A81" s="17"/>
      <c r="B81" s="26"/>
      <c r="C81" s="5" t="s">
        <v>352</v>
      </c>
      <c r="D81" s="20"/>
      <c r="E81" s="15"/>
      <c r="F81" s="19"/>
      <c r="G81" s="16"/>
      <c r="H81" s="145"/>
    </row>
    <row r="82" spans="1:8" ht="18.75" customHeight="1" x14ac:dyDescent="0.2">
      <c r="A82" s="17"/>
      <c r="B82" s="26"/>
      <c r="C82" s="5" t="s">
        <v>353</v>
      </c>
      <c r="D82" s="20"/>
      <c r="E82" s="15"/>
      <c r="F82" s="19"/>
      <c r="G82" s="16"/>
      <c r="H82" s="145"/>
    </row>
    <row r="83" spans="1:8" ht="18.75" customHeight="1" x14ac:dyDescent="0.2">
      <c r="A83" s="17"/>
      <c r="B83" s="26"/>
      <c r="C83" s="5" t="s">
        <v>354</v>
      </c>
      <c r="D83" s="20"/>
      <c r="E83" s="15"/>
      <c r="F83" s="19"/>
      <c r="G83" s="16"/>
      <c r="H83" s="145"/>
    </row>
    <row r="84" spans="1:8" ht="18.75" customHeight="1" x14ac:dyDescent="0.2">
      <c r="A84" s="17"/>
      <c r="B84" s="26"/>
      <c r="C84" s="5" t="s">
        <v>355</v>
      </c>
      <c r="D84" s="20"/>
      <c r="E84" s="15"/>
      <c r="F84" s="19"/>
      <c r="G84" s="16"/>
      <c r="H84" s="145"/>
    </row>
    <row r="85" spans="1:8" ht="10.5" customHeight="1" x14ac:dyDescent="0.2">
      <c r="A85" s="17"/>
      <c r="B85" s="26"/>
      <c r="C85" s="1"/>
      <c r="D85" s="20"/>
      <c r="E85" s="15"/>
      <c r="F85" s="19"/>
      <c r="G85" s="16"/>
      <c r="H85" s="145"/>
    </row>
    <row r="86" spans="1:8" ht="25.5" x14ac:dyDescent="0.2">
      <c r="A86" s="17"/>
      <c r="B86" s="26"/>
      <c r="C86" s="4" t="s">
        <v>358</v>
      </c>
      <c r="D86" s="8"/>
      <c r="E86" s="15"/>
      <c r="F86" s="19"/>
      <c r="G86" s="16"/>
      <c r="H86" s="145"/>
    </row>
    <row r="87" spans="1:8" ht="18" x14ac:dyDescent="0.2">
      <c r="A87" s="17"/>
      <c r="B87" s="26"/>
      <c r="C87" s="1" t="s">
        <v>324</v>
      </c>
      <c r="D87" s="8"/>
      <c r="E87" s="15"/>
      <c r="F87" s="19"/>
      <c r="G87" s="16"/>
      <c r="H87" s="145"/>
    </row>
    <row r="88" spans="1:8" ht="25.5" x14ac:dyDescent="0.2">
      <c r="A88" s="17"/>
      <c r="B88" s="26"/>
      <c r="C88" s="1" t="s">
        <v>304</v>
      </c>
      <c r="D88" s="8"/>
      <c r="E88" s="15"/>
      <c r="F88" s="19"/>
      <c r="G88" s="16"/>
      <c r="H88" s="145"/>
    </row>
    <row r="89" spans="1:8" ht="18" x14ac:dyDescent="0.2">
      <c r="A89" s="17"/>
      <c r="B89" s="27"/>
      <c r="C89" s="1" t="s">
        <v>305</v>
      </c>
      <c r="D89" s="8"/>
      <c r="E89" s="15"/>
      <c r="F89" s="19"/>
      <c r="G89" s="16"/>
      <c r="H89" s="145"/>
    </row>
    <row r="90" spans="1:8" ht="30" customHeight="1" x14ac:dyDescent="0.2">
      <c r="A90" s="17"/>
      <c r="B90" s="26"/>
      <c r="C90" s="1" t="s">
        <v>306</v>
      </c>
      <c r="D90" s="8"/>
      <c r="E90" s="15"/>
      <c r="F90" s="19"/>
      <c r="G90" s="16"/>
      <c r="H90" s="145"/>
    </row>
    <row r="91" spans="1:8" ht="25.5" x14ac:dyDescent="0.2">
      <c r="A91" s="17"/>
      <c r="B91" s="26"/>
      <c r="C91" s="1" t="s">
        <v>307</v>
      </c>
      <c r="D91" s="8"/>
      <c r="E91" s="15"/>
      <c r="F91" s="19"/>
      <c r="G91" s="16"/>
      <c r="H91" s="145"/>
    </row>
    <row r="92" spans="1:8" ht="25.5" x14ac:dyDescent="0.2">
      <c r="A92" s="17"/>
      <c r="B92" s="26"/>
      <c r="C92" s="1" t="s">
        <v>308</v>
      </c>
      <c r="D92" s="20"/>
      <c r="E92" s="15"/>
      <c r="F92" s="19"/>
      <c r="G92" s="16"/>
      <c r="H92" s="145"/>
    </row>
    <row r="93" spans="1:8" ht="18" x14ac:dyDescent="0.2">
      <c r="A93" s="17"/>
      <c r="B93" s="26"/>
      <c r="C93" s="1" t="s">
        <v>309</v>
      </c>
      <c r="D93" s="20"/>
      <c r="E93" s="15"/>
      <c r="F93" s="19"/>
      <c r="G93" s="16"/>
      <c r="H93" s="145"/>
    </row>
    <row r="94" spans="1:8" ht="18" x14ac:dyDescent="0.2">
      <c r="A94" s="17"/>
      <c r="B94" s="26"/>
      <c r="C94" s="1" t="s">
        <v>310</v>
      </c>
      <c r="D94" s="8"/>
      <c r="E94" s="15"/>
      <c r="F94" s="19"/>
      <c r="G94" s="16"/>
      <c r="H94" s="145"/>
    </row>
    <row r="95" spans="1:8" ht="25.5" x14ac:dyDescent="0.2">
      <c r="A95" s="17"/>
      <c r="B95" s="26"/>
      <c r="C95" s="1" t="s">
        <v>311</v>
      </c>
      <c r="D95" s="8"/>
      <c r="E95" s="15"/>
      <c r="F95" s="19"/>
      <c r="G95" s="16"/>
      <c r="H95" s="145"/>
    </row>
    <row r="96" spans="1:8" ht="18" x14ac:dyDescent="0.2">
      <c r="A96" s="17"/>
      <c r="B96" s="26"/>
      <c r="C96" s="1" t="s">
        <v>312</v>
      </c>
      <c r="D96" s="8"/>
      <c r="E96" s="15"/>
      <c r="F96" s="19"/>
      <c r="G96" s="16"/>
      <c r="H96" s="145"/>
    </row>
    <row r="97" spans="1:8" ht="18" x14ac:dyDescent="0.2">
      <c r="A97" s="17"/>
      <c r="B97" s="26"/>
      <c r="C97" s="1" t="s">
        <v>313</v>
      </c>
      <c r="D97" s="8"/>
      <c r="E97" s="15"/>
      <c r="F97" s="19"/>
      <c r="G97" s="16"/>
      <c r="H97" s="145"/>
    </row>
    <row r="98" spans="1:8" ht="18" x14ac:dyDescent="0.2">
      <c r="A98" s="17"/>
      <c r="B98" s="27"/>
      <c r="C98" s="1" t="s">
        <v>314</v>
      </c>
      <c r="D98" s="8"/>
      <c r="E98" s="15"/>
      <c r="F98" s="19"/>
      <c r="G98" s="16"/>
      <c r="H98" s="145"/>
    </row>
    <row r="99" spans="1:8" ht="53.25" customHeight="1" x14ac:dyDescent="0.2">
      <c r="A99" s="17"/>
      <c r="B99" s="26"/>
      <c r="C99" s="1" t="s">
        <v>315</v>
      </c>
      <c r="D99" s="8"/>
      <c r="E99" s="15"/>
      <c r="F99" s="19"/>
      <c r="G99" s="16"/>
      <c r="H99" s="145"/>
    </row>
    <row r="100" spans="1:8" ht="10.5" customHeight="1" x14ac:dyDescent="0.2">
      <c r="A100" s="17"/>
      <c r="B100" s="26"/>
      <c r="C100" s="1"/>
      <c r="D100" s="20"/>
      <c r="E100" s="15"/>
      <c r="F100" s="19"/>
      <c r="G100" s="16"/>
      <c r="H100" s="145"/>
    </row>
    <row r="101" spans="1:8" ht="18" x14ac:dyDescent="0.2">
      <c r="A101" s="21"/>
      <c r="B101" s="27" t="s">
        <v>11</v>
      </c>
      <c r="C101" s="3" t="s">
        <v>338</v>
      </c>
      <c r="D101" s="23" t="s">
        <v>9</v>
      </c>
      <c r="E101" s="24">
        <v>1</v>
      </c>
      <c r="F101" s="9"/>
      <c r="G101" s="10"/>
      <c r="H101" s="145"/>
    </row>
    <row r="102" spans="1:8" ht="29.25" customHeight="1" x14ac:dyDescent="0.2">
      <c r="A102" s="17"/>
      <c r="B102" s="26"/>
      <c r="C102" s="2" t="s">
        <v>339</v>
      </c>
      <c r="D102" s="8"/>
      <c r="E102" s="15"/>
      <c r="F102" s="19"/>
      <c r="G102" s="16"/>
      <c r="H102" s="145"/>
    </row>
    <row r="103" spans="1:8" ht="20.25" customHeight="1" x14ac:dyDescent="0.2">
      <c r="A103" s="17"/>
      <c r="B103" s="26"/>
      <c r="C103" s="5" t="s">
        <v>340</v>
      </c>
      <c r="D103" s="20"/>
      <c r="E103" s="15"/>
      <c r="F103" s="19"/>
      <c r="G103" s="16"/>
      <c r="H103" s="145"/>
    </row>
    <row r="104" spans="1:8" ht="18" x14ac:dyDescent="0.2">
      <c r="A104" s="17"/>
      <c r="B104" s="26"/>
      <c r="C104" s="5" t="s">
        <v>341</v>
      </c>
      <c r="D104" s="8"/>
      <c r="E104" s="15"/>
      <c r="F104" s="19"/>
      <c r="G104" s="16"/>
      <c r="H104" s="145"/>
    </row>
    <row r="105" spans="1:8" ht="18" x14ac:dyDescent="0.2">
      <c r="A105" s="17"/>
      <c r="B105" s="26"/>
      <c r="C105" s="5" t="s">
        <v>342</v>
      </c>
      <c r="D105" s="8"/>
      <c r="E105" s="15"/>
      <c r="F105" s="19"/>
      <c r="G105" s="16"/>
      <c r="H105" s="145"/>
    </row>
    <row r="106" spans="1:8" ht="10.5" customHeight="1" x14ac:dyDescent="0.2">
      <c r="A106" s="17"/>
      <c r="B106" s="18"/>
      <c r="C106" s="1"/>
      <c r="D106" s="20"/>
      <c r="E106" s="15"/>
      <c r="F106" s="19"/>
      <c r="G106" s="16"/>
      <c r="H106" s="145"/>
    </row>
    <row r="107" spans="1:8" ht="18" x14ac:dyDescent="0.2">
      <c r="A107" s="21"/>
      <c r="B107" s="27" t="s">
        <v>12</v>
      </c>
      <c r="C107" s="3" t="s">
        <v>316</v>
      </c>
      <c r="D107" s="23" t="s">
        <v>9</v>
      </c>
      <c r="E107" s="24">
        <v>1</v>
      </c>
      <c r="F107" s="9"/>
      <c r="G107" s="10"/>
      <c r="H107" s="145"/>
    </row>
    <row r="108" spans="1:8" ht="55.5" customHeight="1" x14ac:dyDescent="0.2">
      <c r="A108" s="17"/>
      <c r="B108" s="18"/>
      <c r="C108" s="2" t="s">
        <v>325</v>
      </c>
      <c r="D108" s="8"/>
      <c r="E108" s="15"/>
      <c r="F108" s="19"/>
      <c r="G108" s="16"/>
      <c r="H108" s="145"/>
    </row>
    <row r="109" spans="1:8" ht="29.25" customHeight="1" x14ac:dyDescent="0.2">
      <c r="A109" s="17"/>
      <c r="B109" s="18"/>
      <c r="C109" s="2" t="s">
        <v>326</v>
      </c>
      <c r="D109" s="20"/>
      <c r="E109" s="15"/>
      <c r="F109" s="19"/>
      <c r="G109" s="16"/>
      <c r="H109" s="145"/>
    </row>
    <row r="110" spans="1:8" ht="25.5" x14ac:dyDescent="0.2">
      <c r="A110" s="17"/>
      <c r="B110" s="18"/>
      <c r="C110" s="2" t="s">
        <v>317</v>
      </c>
      <c r="D110" s="8"/>
      <c r="E110" s="15"/>
      <c r="F110" s="19"/>
      <c r="G110" s="16"/>
      <c r="H110" s="145"/>
    </row>
    <row r="111" spans="1:8" ht="18" x14ac:dyDescent="0.2">
      <c r="A111" s="17"/>
      <c r="B111" s="18"/>
      <c r="C111" s="5" t="s">
        <v>328</v>
      </c>
      <c r="D111" s="8"/>
      <c r="E111" s="15"/>
      <c r="F111" s="19"/>
      <c r="G111" s="16"/>
      <c r="H111" s="145"/>
    </row>
    <row r="112" spans="1:8" ht="18" x14ac:dyDescent="0.2">
      <c r="A112" s="17"/>
      <c r="B112" s="18"/>
      <c r="C112" s="5" t="s">
        <v>329</v>
      </c>
      <c r="D112" s="8"/>
      <c r="E112" s="15"/>
      <c r="F112" s="19"/>
      <c r="G112" s="16"/>
      <c r="H112" s="145"/>
    </row>
    <row r="113" spans="1:13" ht="18" x14ac:dyDescent="0.2">
      <c r="A113" s="17"/>
      <c r="B113" s="18"/>
      <c r="C113" s="5" t="s">
        <v>330</v>
      </c>
      <c r="D113" s="20"/>
      <c r="E113" s="15"/>
      <c r="F113" s="19"/>
      <c r="G113" s="16"/>
      <c r="H113" s="145"/>
    </row>
    <row r="114" spans="1:13" ht="18" x14ac:dyDescent="0.2">
      <c r="A114" s="17"/>
      <c r="B114" s="18"/>
      <c r="C114" s="5" t="s">
        <v>327</v>
      </c>
      <c r="D114" s="20"/>
      <c r="E114" s="15"/>
      <c r="F114" s="19"/>
      <c r="G114" s="16"/>
      <c r="H114" s="145"/>
    </row>
    <row r="115" spans="1:13" ht="14.25" customHeight="1" x14ac:dyDescent="0.2">
      <c r="A115" s="17"/>
      <c r="B115" s="18"/>
      <c r="C115" s="1"/>
      <c r="D115" s="20"/>
      <c r="E115" s="15"/>
      <c r="F115" s="19"/>
      <c r="G115" s="16"/>
      <c r="H115" s="145"/>
    </row>
    <row r="116" spans="1:13" ht="18.75" customHeight="1" x14ac:dyDescent="0.2">
      <c r="A116" s="21"/>
      <c r="B116" s="27" t="s">
        <v>13</v>
      </c>
      <c r="C116" s="3" t="s">
        <v>335</v>
      </c>
      <c r="D116" s="23" t="s">
        <v>9</v>
      </c>
      <c r="E116" s="24">
        <v>1</v>
      </c>
      <c r="F116" s="9"/>
      <c r="G116" s="10"/>
      <c r="H116" s="145"/>
    </row>
    <row r="117" spans="1:13" ht="42.75" customHeight="1" x14ac:dyDescent="0.2">
      <c r="A117" s="17"/>
      <c r="B117" s="18"/>
      <c r="C117" s="2" t="s">
        <v>336</v>
      </c>
      <c r="D117" s="8"/>
      <c r="E117" s="15"/>
      <c r="F117" s="19"/>
      <c r="G117" s="16"/>
      <c r="H117" s="145"/>
    </row>
    <row r="118" spans="1:13" ht="14.25" customHeight="1" x14ac:dyDescent="0.2">
      <c r="A118" s="17"/>
      <c r="B118" s="18"/>
      <c r="C118" s="1"/>
      <c r="D118" s="20"/>
      <c r="E118" s="15"/>
      <c r="F118" s="19"/>
      <c r="G118" s="16"/>
      <c r="H118" s="145"/>
    </row>
    <row r="119" spans="1:13" ht="18.75" customHeight="1" x14ac:dyDescent="0.2">
      <c r="A119" s="21"/>
      <c r="B119" s="27" t="s">
        <v>14</v>
      </c>
      <c r="C119" s="3" t="s">
        <v>361</v>
      </c>
      <c r="D119" s="23" t="s">
        <v>9</v>
      </c>
      <c r="E119" s="24">
        <v>1</v>
      </c>
      <c r="F119" s="9"/>
      <c r="G119" s="10"/>
      <c r="H119" s="145"/>
    </row>
    <row r="120" spans="1:13" ht="196.5" customHeight="1" x14ac:dyDescent="0.2">
      <c r="A120" s="17"/>
      <c r="B120" s="18"/>
      <c r="C120" s="1" t="s">
        <v>486</v>
      </c>
      <c r="D120" s="8"/>
      <c r="E120" s="15"/>
      <c r="F120" s="19"/>
      <c r="G120" s="16"/>
      <c r="H120" s="145"/>
    </row>
    <row r="121" spans="1:13" ht="17.25" customHeight="1" thickBot="1" x14ac:dyDescent="0.25">
      <c r="A121" s="146"/>
      <c r="B121" s="27"/>
      <c r="C121" s="147"/>
      <c r="D121" s="148"/>
      <c r="E121" s="149"/>
      <c r="F121" s="150"/>
      <c r="G121" s="151"/>
      <c r="H121" s="145"/>
    </row>
    <row r="122" spans="1:13" ht="23.25" customHeight="1" thickBot="1" x14ac:dyDescent="0.3">
      <c r="A122" s="288" t="s">
        <v>370</v>
      </c>
      <c r="B122" s="289"/>
      <c r="C122" s="289"/>
      <c r="D122" s="289"/>
      <c r="E122" s="289"/>
      <c r="F122" s="290"/>
      <c r="G122" s="152">
        <f>SUM(G12:G121)</f>
        <v>0</v>
      </c>
      <c r="H122" s="145"/>
    </row>
    <row r="123" spans="1:13" ht="18.75" thickBot="1" x14ac:dyDescent="0.3">
      <c r="A123" s="153"/>
      <c r="B123" s="154"/>
      <c r="C123" s="154"/>
      <c r="D123" s="154"/>
      <c r="E123" s="154"/>
      <c r="F123" s="154"/>
      <c r="G123" s="155"/>
    </row>
    <row r="124" spans="1:13" ht="24.75" customHeight="1" thickBot="1" x14ac:dyDescent="0.3">
      <c r="A124" s="291" t="s">
        <v>371</v>
      </c>
      <c r="B124" s="292"/>
      <c r="C124" s="292"/>
      <c r="D124" s="292"/>
      <c r="E124" s="292"/>
      <c r="F124" s="293"/>
      <c r="G124" s="152">
        <f>SUM(G122)</f>
        <v>0</v>
      </c>
    </row>
    <row r="125" spans="1:13" x14ac:dyDescent="0.2">
      <c r="I125" s="121"/>
    </row>
    <row r="126" spans="1:13" x14ac:dyDescent="0.2">
      <c r="I126" s="121"/>
    </row>
    <row r="127" spans="1:13" x14ac:dyDescent="0.2">
      <c r="I127" s="121"/>
      <c r="M127" s="38"/>
    </row>
    <row r="128" spans="1:13" x14ac:dyDescent="0.2">
      <c r="I128" s="121"/>
    </row>
    <row r="129" spans="2:9" x14ac:dyDescent="0.2">
      <c r="I129" s="121"/>
    </row>
    <row r="130" spans="2:9" x14ac:dyDescent="0.2">
      <c r="I130" s="121"/>
    </row>
    <row r="131" spans="2:9" x14ac:dyDescent="0.2">
      <c r="I131" s="121"/>
    </row>
    <row r="132" spans="2:9" x14ac:dyDescent="0.2">
      <c r="H132" s="125"/>
      <c r="I132" s="121"/>
    </row>
    <row r="133" spans="2:9" x14ac:dyDescent="0.2">
      <c r="H133" s="125"/>
      <c r="I133" s="121"/>
    </row>
    <row r="134" spans="2:9" x14ac:dyDescent="0.2">
      <c r="H134" s="125"/>
      <c r="I134" s="121"/>
    </row>
    <row r="135" spans="2:9" x14ac:dyDescent="0.2">
      <c r="H135" s="125"/>
      <c r="I135" s="121"/>
    </row>
    <row r="136" spans="2:9" x14ac:dyDescent="0.2">
      <c r="B136" s="125"/>
      <c r="C136" s="125"/>
      <c r="D136" s="125"/>
      <c r="E136" s="125"/>
      <c r="F136" s="125"/>
      <c r="G136" s="125"/>
      <c r="H136" s="125"/>
      <c r="I136" s="121"/>
    </row>
    <row r="137" spans="2:9" x14ac:dyDescent="0.2">
      <c r="B137" s="125"/>
      <c r="C137" s="125"/>
      <c r="D137" s="125"/>
      <c r="E137" s="125"/>
      <c r="F137" s="125"/>
      <c r="G137" s="125"/>
    </row>
    <row r="138" spans="2:9" x14ac:dyDescent="0.2">
      <c r="B138" s="125"/>
      <c r="C138" s="125"/>
      <c r="D138" s="125"/>
      <c r="E138" s="125"/>
      <c r="F138" s="125"/>
      <c r="G138" s="125"/>
    </row>
    <row r="139" spans="2:9" x14ac:dyDescent="0.2">
      <c r="B139" s="125"/>
      <c r="C139" s="125"/>
      <c r="D139" s="125"/>
      <c r="E139" s="125"/>
      <c r="F139" s="125"/>
      <c r="G139" s="125"/>
    </row>
    <row r="140" spans="2:9" x14ac:dyDescent="0.2">
      <c r="B140" s="125"/>
      <c r="C140" s="125"/>
      <c r="D140" s="125"/>
      <c r="E140" s="125"/>
      <c r="F140" s="125"/>
      <c r="G140" s="125"/>
    </row>
  </sheetData>
  <sheetProtection selectLockedCells="1"/>
  <mergeCells count="10">
    <mergeCell ref="A124:F124"/>
    <mergeCell ref="A122:F122"/>
    <mergeCell ref="B5:G5"/>
    <mergeCell ref="B7:G7"/>
    <mergeCell ref="A9:B10"/>
    <mergeCell ref="C9:C10"/>
    <mergeCell ref="D9:D10"/>
    <mergeCell ref="E9:E10"/>
    <mergeCell ref="F9:F10"/>
    <mergeCell ref="G9:G10"/>
  </mergeCells>
  <pageMargins left="0.78740157480314965" right="0.39370078740157483" top="0.19685039370078741" bottom="0.98425196850393704" header="0.19685039370078741" footer="0.19685039370078741"/>
  <pageSetup paperSize="9" scale="72" orientation="portrait" r:id="rId1"/>
  <headerFooter alignWithMargins="0">
    <oddFooter>&amp;L&amp;"Verdana,Navadno"&amp;9Objekt:    TP2050 Reaktor (DZR)
Vsebina:  Stroškovnik 
Št. načrta: 1082.E04
Mapa:       1082.M4/1
Datoteka: &amp;F&amp;R&amp;"Verdana,Navadno"&amp;9Revizija: 3
Datum: november 2016
Stran &amp;P od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view="pageBreakPreview" zoomScaleNormal="70" zoomScaleSheetLayoutView="100" workbookViewId="0">
      <pane ySplit="10" topLeftCell="A11" activePane="bottomLeft" state="frozen"/>
      <selection sqref="A1:XFD1048576"/>
      <selection pane="bottomLeft" activeCell="A11" sqref="A11"/>
    </sheetView>
  </sheetViews>
  <sheetFormatPr defaultRowHeight="12.75" x14ac:dyDescent="0.2"/>
  <cols>
    <col min="1" max="1" width="6.7109375" style="157" customWidth="1"/>
    <col min="2" max="2" width="6" style="122" customWidth="1"/>
    <col min="3" max="3" width="57.5703125" style="121" customWidth="1"/>
    <col min="4" max="4" width="9.140625" style="23"/>
    <col min="5" max="5" width="12.140625" style="123" customWidth="1"/>
    <col min="6" max="6" width="15.140625" style="123" customWidth="1"/>
    <col min="7" max="7" width="21.28515625" style="123" customWidth="1"/>
    <col min="8" max="8" width="9.140625" style="156"/>
    <col min="9" max="9" width="9.85546875" style="125" bestFit="1" customWidth="1"/>
    <col min="10" max="16384" width="9.140625" style="125"/>
  </cols>
  <sheetData>
    <row r="1" spans="1:8" x14ac:dyDescent="0.2">
      <c r="A1" s="121"/>
      <c r="H1" s="124"/>
    </row>
    <row r="2" spans="1:8" x14ac:dyDescent="0.2">
      <c r="A2" s="121"/>
      <c r="H2" s="124"/>
    </row>
    <row r="3" spans="1:8" x14ac:dyDescent="0.2">
      <c r="A3" s="126"/>
      <c r="H3" s="124"/>
    </row>
    <row r="4" spans="1:8" ht="9" customHeight="1" x14ac:dyDescent="0.2">
      <c r="A4" s="121"/>
      <c r="B4" s="127"/>
      <c r="C4" s="128"/>
      <c r="D4" s="129"/>
      <c r="E4" s="130"/>
      <c r="F4" s="130"/>
      <c r="G4" s="130"/>
      <c r="H4" s="124"/>
    </row>
    <row r="5" spans="1:8" ht="24" customHeight="1" x14ac:dyDescent="0.3">
      <c r="A5" s="131" t="s">
        <v>40</v>
      </c>
      <c r="B5" s="274" t="s">
        <v>445</v>
      </c>
      <c r="C5" s="274"/>
      <c r="D5" s="274"/>
      <c r="E5" s="274"/>
      <c r="F5" s="274"/>
      <c r="G5" s="274"/>
      <c r="H5" s="124"/>
    </row>
    <row r="6" spans="1:8" ht="3" customHeight="1" x14ac:dyDescent="0.3">
      <c r="A6" s="131"/>
      <c r="B6" s="221"/>
      <c r="C6" s="221"/>
      <c r="D6" s="221"/>
      <c r="E6" s="221"/>
      <c r="F6" s="221"/>
      <c r="G6" s="221"/>
      <c r="H6" s="124"/>
    </row>
    <row r="7" spans="1:8" ht="18.75" customHeight="1" x14ac:dyDescent="0.25">
      <c r="A7" s="133"/>
      <c r="B7" s="275"/>
      <c r="C7" s="275"/>
      <c r="D7" s="275"/>
      <c r="E7" s="275"/>
      <c r="F7" s="275"/>
      <c r="G7" s="275"/>
      <c r="H7" s="124"/>
    </row>
    <row r="8" spans="1:8" ht="10.5" customHeight="1" thickBot="1" x14ac:dyDescent="0.3">
      <c r="A8" s="134"/>
      <c r="B8" s="135"/>
      <c r="C8" s="135"/>
      <c r="D8" s="135"/>
      <c r="E8" s="135"/>
      <c r="F8" s="135"/>
      <c r="G8" s="135"/>
      <c r="H8" s="124"/>
    </row>
    <row r="9" spans="1:8" s="137" customFormat="1" ht="12.75" customHeight="1" x14ac:dyDescent="0.2">
      <c r="A9" s="276" t="s">
        <v>415</v>
      </c>
      <c r="B9" s="277"/>
      <c r="C9" s="286" t="s">
        <v>3</v>
      </c>
      <c r="D9" s="286" t="s">
        <v>4</v>
      </c>
      <c r="E9" s="280" t="s">
        <v>5</v>
      </c>
      <c r="F9" s="280" t="s">
        <v>6</v>
      </c>
      <c r="G9" s="282" t="s">
        <v>7</v>
      </c>
      <c r="H9" s="136"/>
    </row>
    <row r="10" spans="1:8" ht="26.25" customHeight="1" thickBot="1" x14ac:dyDescent="0.25">
      <c r="A10" s="278"/>
      <c r="B10" s="279"/>
      <c r="C10" s="287"/>
      <c r="D10" s="287"/>
      <c r="E10" s="281"/>
      <c r="F10" s="281"/>
      <c r="G10" s="283"/>
      <c r="H10" s="124"/>
    </row>
    <row r="11" spans="1:8" ht="18" x14ac:dyDescent="0.2">
      <c r="A11" s="138"/>
      <c r="B11" s="139"/>
      <c r="C11" s="140"/>
      <c r="D11" s="141"/>
      <c r="E11" s="142"/>
      <c r="F11" s="143"/>
      <c r="G11" s="144"/>
      <c r="H11" s="145"/>
    </row>
    <row r="12" spans="1:8" ht="16.5" customHeight="1" x14ac:dyDescent="0.2">
      <c r="A12" s="21" t="s">
        <v>40</v>
      </c>
      <c r="B12" s="22" t="s">
        <v>1</v>
      </c>
      <c r="C12" s="3" t="s">
        <v>445</v>
      </c>
      <c r="E12" s="32"/>
      <c r="F12" s="30"/>
      <c r="G12" s="31"/>
      <c r="H12" s="145"/>
    </row>
    <row r="13" spans="1:8" ht="13.5" customHeight="1" x14ac:dyDescent="0.25">
      <c r="A13" s="153"/>
      <c r="B13" s="27"/>
      <c r="C13" s="1"/>
      <c r="E13" s="172"/>
      <c r="F13" s="29"/>
      <c r="G13" s="173"/>
      <c r="H13" s="145"/>
    </row>
    <row r="14" spans="1:8" ht="18" x14ac:dyDescent="0.25">
      <c r="A14" s="153"/>
      <c r="B14" s="27" t="s">
        <v>10</v>
      </c>
      <c r="C14" s="1" t="s">
        <v>444</v>
      </c>
      <c r="D14" s="23" t="s">
        <v>9</v>
      </c>
      <c r="E14" s="202">
        <v>1</v>
      </c>
      <c r="F14" s="29"/>
      <c r="G14" s="220">
        <f>-(E14*F14)</f>
        <v>0</v>
      </c>
      <c r="H14" s="145"/>
    </row>
    <row r="15" spans="1:8" ht="23.25" customHeight="1" thickBot="1" x14ac:dyDescent="0.25">
      <c r="A15" s="146"/>
      <c r="B15" s="27"/>
      <c r="C15" s="147"/>
      <c r="D15" s="148"/>
      <c r="E15" s="149"/>
      <c r="F15" s="150"/>
      <c r="G15" s="151"/>
      <c r="H15" s="145"/>
    </row>
    <row r="16" spans="1:8" ht="23.25" customHeight="1" thickBot="1" x14ac:dyDescent="0.3">
      <c r="A16" s="288" t="s">
        <v>452</v>
      </c>
      <c r="B16" s="289"/>
      <c r="C16" s="289"/>
      <c r="D16" s="289"/>
      <c r="E16" s="289"/>
      <c r="F16" s="290"/>
      <c r="G16" s="152">
        <f>SUM(G14)</f>
        <v>0</v>
      </c>
      <c r="H16" s="145"/>
    </row>
    <row r="17" spans="1:13" ht="18.75" thickBot="1" x14ac:dyDescent="0.3">
      <c r="A17" s="153"/>
      <c r="B17" s="154"/>
      <c r="C17" s="154"/>
      <c r="D17" s="154"/>
      <c r="E17" s="154"/>
      <c r="F17" s="154"/>
      <c r="G17" s="155"/>
    </row>
    <row r="18" spans="1:13" ht="24.75" customHeight="1" thickBot="1" x14ac:dyDescent="0.3">
      <c r="A18" s="291" t="s">
        <v>453</v>
      </c>
      <c r="B18" s="292"/>
      <c r="C18" s="292"/>
      <c r="D18" s="292"/>
      <c r="E18" s="292"/>
      <c r="F18" s="293"/>
      <c r="G18" s="152">
        <f>SUM(G16)</f>
        <v>0</v>
      </c>
    </row>
    <row r="19" spans="1:13" x14ac:dyDescent="0.2">
      <c r="I19" s="121"/>
    </row>
    <row r="20" spans="1:13" x14ac:dyDescent="0.2">
      <c r="I20" s="121"/>
    </row>
    <row r="21" spans="1:13" x14ac:dyDescent="0.2">
      <c r="I21" s="121"/>
      <c r="M21" s="38"/>
    </row>
    <row r="22" spans="1:13" x14ac:dyDescent="0.2">
      <c r="I22" s="121"/>
    </row>
    <row r="23" spans="1:13" x14ac:dyDescent="0.2">
      <c r="I23" s="121"/>
    </row>
    <row r="24" spans="1:13" x14ac:dyDescent="0.2">
      <c r="I24" s="121"/>
    </row>
    <row r="25" spans="1:13" x14ac:dyDescent="0.2">
      <c r="I25" s="121"/>
    </row>
    <row r="26" spans="1:13" x14ac:dyDescent="0.2">
      <c r="H26" s="125"/>
      <c r="I26" s="121"/>
    </row>
    <row r="27" spans="1:13" x14ac:dyDescent="0.2">
      <c r="H27" s="125"/>
      <c r="I27" s="121"/>
    </row>
    <row r="28" spans="1:13" x14ac:dyDescent="0.2">
      <c r="H28" s="125"/>
      <c r="I28" s="121"/>
    </row>
    <row r="29" spans="1:13" x14ac:dyDescent="0.2">
      <c r="H29" s="125"/>
      <c r="I29" s="121"/>
    </row>
    <row r="30" spans="1:13" x14ac:dyDescent="0.2">
      <c r="B30" s="125"/>
      <c r="C30" s="125"/>
      <c r="D30" s="125"/>
      <c r="E30" s="125"/>
      <c r="F30" s="125"/>
      <c r="G30" s="125"/>
      <c r="H30" s="125"/>
      <c r="I30" s="121"/>
    </row>
    <row r="31" spans="1:13" x14ac:dyDescent="0.2">
      <c r="B31" s="125"/>
      <c r="C31" s="125"/>
      <c r="D31" s="125"/>
      <c r="E31" s="125"/>
      <c r="F31" s="125"/>
      <c r="G31" s="125"/>
    </row>
    <row r="32" spans="1:13" x14ac:dyDescent="0.2">
      <c r="B32" s="125"/>
      <c r="C32" s="125"/>
      <c r="D32" s="125"/>
      <c r="E32" s="125"/>
      <c r="F32" s="125"/>
      <c r="G32" s="125"/>
    </row>
    <row r="33" spans="1:13" s="156" customFormat="1" x14ac:dyDescent="0.2">
      <c r="A33" s="157"/>
      <c r="B33" s="125"/>
      <c r="C33" s="125"/>
      <c r="D33" s="125"/>
      <c r="E33" s="125"/>
      <c r="F33" s="125"/>
      <c r="G33" s="125"/>
      <c r="I33" s="125"/>
      <c r="J33" s="125"/>
      <c r="K33" s="125"/>
      <c r="L33" s="125"/>
      <c r="M33" s="125"/>
    </row>
    <row r="34" spans="1:13" s="156" customFormat="1" x14ac:dyDescent="0.2">
      <c r="A34" s="157"/>
      <c r="B34" s="125"/>
      <c r="C34" s="125"/>
      <c r="D34" s="125"/>
      <c r="E34" s="125"/>
      <c r="F34" s="125"/>
      <c r="G34" s="125"/>
      <c r="I34" s="125"/>
      <c r="J34" s="125"/>
      <c r="K34" s="125"/>
      <c r="L34" s="125"/>
      <c r="M34" s="125"/>
    </row>
  </sheetData>
  <sheetProtection selectLockedCells="1"/>
  <mergeCells count="10">
    <mergeCell ref="A16:F16"/>
    <mergeCell ref="A18:F18"/>
    <mergeCell ref="B5:G5"/>
    <mergeCell ref="B7:G7"/>
    <mergeCell ref="A9:B10"/>
    <mergeCell ref="C9:C10"/>
    <mergeCell ref="D9:D10"/>
    <mergeCell ref="E9:E10"/>
    <mergeCell ref="F9:F10"/>
    <mergeCell ref="G9:G10"/>
  </mergeCells>
  <pageMargins left="0.78740157480314965" right="0.39370078740157483" top="0.19685039370078741" bottom="0.98425196850393704" header="0.19685039370078741" footer="0.19685039370078741"/>
  <pageSetup paperSize="9" scale="72" orientation="portrait" r:id="rId1"/>
  <headerFooter alignWithMargins="0">
    <oddFooter>&amp;L&amp;"Verdana,Navadno"&amp;9Objekt:    TP2050 Reaktor (DZR)
Vsebina:  Stroškovnik 
Št. načrta: 1082.E04
Mapa:       1082.M4/1
Datoteka: &amp;F&amp;R&amp;"Verdana,Navadno"&amp;9Revizija: 3
Datum: november 2016
Stran &amp;P od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105"/>
  <sheetViews>
    <sheetView view="pageBreakPreview" zoomScaleNormal="70" zoomScaleSheetLayoutView="100" workbookViewId="0">
      <pane ySplit="10" topLeftCell="A11" activePane="bottomLeft" state="frozen"/>
      <selection sqref="A1:XFD1048576"/>
      <selection pane="bottomLeft" activeCell="A11" sqref="A11"/>
    </sheetView>
  </sheetViews>
  <sheetFormatPr defaultRowHeight="12.75" x14ac:dyDescent="0.2"/>
  <cols>
    <col min="1" max="1" width="6.7109375" style="55" customWidth="1"/>
    <col min="2" max="2" width="6" style="54" customWidth="1"/>
    <col min="3" max="3" width="57.5703125" style="55" customWidth="1"/>
    <col min="4" max="4" width="9.140625" style="56"/>
    <col min="5" max="5" width="12.140625" style="57" customWidth="1"/>
    <col min="6" max="6" width="15.140625" style="58" customWidth="1"/>
    <col min="7" max="7" width="21.28515625" style="58" customWidth="1"/>
    <col min="8" max="8" width="9.140625" style="120"/>
    <col min="9" max="16384" width="9.140625" style="53"/>
  </cols>
  <sheetData>
    <row r="1" spans="1:8" x14ac:dyDescent="0.2">
      <c r="A1" s="53"/>
      <c r="H1" s="59"/>
    </row>
    <row r="2" spans="1:8" x14ac:dyDescent="0.2">
      <c r="A2" s="53"/>
      <c r="H2" s="59"/>
    </row>
    <row r="3" spans="1:8" x14ac:dyDescent="0.2">
      <c r="A3" s="60"/>
      <c r="H3" s="59"/>
    </row>
    <row r="4" spans="1:8" ht="9" customHeight="1" x14ac:dyDescent="0.2">
      <c r="A4" s="53"/>
      <c r="B4" s="61"/>
      <c r="C4" s="62"/>
      <c r="D4" s="63"/>
      <c r="E4" s="64"/>
      <c r="F4" s="65"/>
      <c r="G4" s="65"/>
      <c r="H4" s="59"/>
    </row>
    <row r="5" spans="1:8" ht="24" customHeight="1" x14ac:dyDescent="0.3">
      <c r="A5" s="66" t="s">
        <v>84</v>
      </c>
      <c r="B5" s="296" t="s">
        <v>373</v>
      </c>
      <c r="C5" s="296"/>
      <c r="D5" s="296"/>
      <c r="E5" s="296"/>
      <c r="F5" s="296"/>
      <c r="G5" s="296"/>
      <c r="H5" s="59"/>
    </row>
    <row r="6" spans="1:8" ht="3" customHeight="1" x14ac:dyDescent="0.3">
      <c r="A6" s="66"/>
      <c r="B6" s="67"/>
      <c r="C6" s="67"/>
      <c r="D6" s="67"/>
      <c r="E6" s="67"/>
      <c r="F6" s="67"/>
      <c r="G6" s="67"/>
      <c r="H6" s="59"/>
    </row>
    <row r="7" spans="1:8" ht="18.75" customHeight="1" x14ac:dyDescent="0.25">
      <c r="A7" s="68"/>
      <c r="B7" s="297"/>
      <c r="C7" s="297"/>
      <c r="D7" s="297"/>
      <c r="E7" s="297"/>
      <c r="F7" s="297"/>
      <c r="G7" s="297"/>
      <c r="H7" s="59"/>
    </row>
    <row r="8" spans="1:8" ht="10.5" customHeight="1" thickBot="1" x14ac:dyDescent="0.3">
      <c r="A8" s="69"/>
      <c r="B8" s="70"/>
      <c r="C8" s="70"/>
      <c r="D8" s="70"/>
      <c r="E8" s="70"/>
      <c r="F8" s="70"/>
      <c r="G8" s="70"/>
      <c r="H8" s="59"/>
    </row>
    <row r="9" spans="1:8" s="72" customFormat="1" ht="12.75" customHeight="1" x14ac:dyDescent="0.2">
      <c r="A9" s="298" t="s">
        <v>414</v>
      </c>
      <c r="B9" s="299"/>
      <c r="C9" s="302" t="s">
        <v>3</v>
      </c>
      <c r="D9" s="302" t="s">
        <v>4</v>
      </c>
      <c r="E9" s="304" t="s">
        <v>5</v>
      </c>
      <c r="F9" s="304" t="s">
        <v>6</v>
      </c>
      <c r="G9" s="306" t="s">
        <v>7</v>
      </c>
      <c r="H9" s="71"/>
    </row>
    <row r="10" spans="1:8" ht="26.25" customHeight="1" thickBot="1" x14ac:dyDescent="0.25">
      <c r="A10" s="300"/>
      <c r="B10" s="301"/>
      <c r="C10" s="303"/>
      <c r="D10" s="303"/>
      <c r="E10" s="305"/>
      <c r="F10" s="305"/>
      <c r="G10" s="307"/>
      <c r="H10" s="59"/>
    </row>
    <row r="11" spans="1:8" ht="18" x14ac:dyDescent="0.2">
      <c r="A11" s="73"/>
      <c r="B11" s="74"/>
      <c r="C11" s="75"/>
      <c r="D11" s="76"/>
      <c r="E11" s="77"/>
      <c r="F11" s="78"/>
      <c r="G11" s="79"/>
      <c r="H11" s="80"/>
    </row>
    <row r="12" spans="1:8" ht="18" x14ac:dyDescent="0.2">
      <c r="A12" s="81" t="s">
        <v>84</v>
      </c>
      <c r="B12" s="82" t="s">
        <v>1</v>
      </c>
      <c r="C12" s="83" t="s">
        <v>372</v>
      </c>
      <c r="D12" s="84"/>
      <c r="E12" s="85"/>
      <c r="F12" s="86"/>
      <c r="G12" s="87"/>
      <c r="H12" s="80"/>
    </row>
    <row r="13" spans="1:8" ht="13.5" customHeight="1" x14ac:dyDescent="0.2">
      <c r="A13" s="88"/>
      <c r="B13" s="89"/>
      <c r="C13" s="90"/>
      <c r="E13" s="91"/>
      <c r="F13" s="92"/>
      <c r="G13" s="93"/>
      <c r="H13" s="80"/>
    </row>
    <row r="14" spans="1:8" ht="25.5" x14ac:dyDescent="0.2">
      <c r="A14" s="88"/>
      <c r="C14" s="90" t="s">
        <v>374</v>
      </c>
      <c r="E14" s="91"/>
      <c r="F14" s="92"/>
      <c r="G14" s="94"/>
      <c r="H14" s="80"/>
    </row>
    <row r="15" spans="1:8" ht="13.5" customHeight="1" x14ac:dyDescent="0.2">
      <c r="A15" s="88"/>
      <c r="B15" s="89"/>
      <c r="C15" s="90"/>
      <c r="E15" s="91"/>
      <c r="F15" s="92"/>
      <c r="G15" s="94"/>
      <c r="H15" s="80"/>
    </row>
    <row r="16" spans="1:8" ht="67.5" customHeight="1" x14ac:dyDescent="0.2">
      <c r="A16" s="88"/>
      <c r="B16" s="89" t="s">
        <v>10</v>
      </c>
      <c r="C16" s="90" t="s">
        <v>380</v>
      </c>
      <c r="D16" s="56" t="s">
        <v>9</v>
      </c>
      <c r="E16" s="91">
        <v>1</v>
      </c>
      <c r="F16" s="92"/>
      <c r="G16" s="94">
        <f>E16*F16</f>
        <v>0</v>
      </c>
      <c r="H16" s="80"/>
    </row>
    <row r="17" spans="1:8" ht="12" customHeight="1" x14ac:dyDescent="0.2">
      <c r="A17" s="88"/>
      <c r="B17" s="89"/>
      <c r="C17" s="90"/>
      <c r="E17" s="91"/>
      <c r="F17" s="92"/>
      <c r="G17" s="94"/>
      <c r="H17" s="80"/>
    </row>
    <row r="18" spans="1:8" ht="31.5" customHeight="1" x14ac:dyDescent="0.2">
      <c r="A18" s="88"/>
      <c r="B18" s="89" t="s">
        <v>11</v>
      </c>
      <c r="C18" s="90" t="s">
        <v>375</v>
      </c>
      <c r="D18" s="56" t="s">
        <v>9</v>
      </c>
      <c r="E18" s="91">
        <v>1</v>
      </c>
      <c r="F18" s="92"/>
      <c r="G18" s="94">
        <f>E18*F18</f>
        <v>0</v>
      </c>
      <c r="H18" s="80"/>
    </row>
    <row r="19" spans="1:8" ht="14.25" customHeight="1" x14ac:dyDescent="0.2">
      <c r="A19" s="88"/>
      <c r="B19" s="89"/>
      <c r="C19" s="90"/>
      <c r="E19" s="91"/>
      <c r="F19" s="92"/>
      <c r="G19" s="93"/>
      <c r="H19" s="80"/>
    </row>
    <row r="20" spans="1:8" ht="42" customHeight="1" x14ac:dyDescent="0.2">
      <c r="A20" s="88"/>
      <c r="B20" s="89" t="s">
        <v>12</v>
      </c>
      <c r="C20" s="90" t="s">
        <v>376</v>
      </c>
      <c r="D20" s="56" t="s">
        <v>9</v>
      </c>
      <c r="E20" s="91">
        <v>1</v>
      </c>
      <c r="F20" s="92"/>
      <c r="G20" s="94">
        <f>E20*F20</f>
        <v>0</v>
      </c>
      <c r="H20" s="80"/>
    </row>
    <row r="21" spans="1:8" ht="14.25" customHeight="1" x14ac:dyDescent="0.2">
      <c r="A21" s="88"/>
      <c r="B21" s="89"/>
      <c r="C21" s="90"/>
      <c r="E21" s="91"/>
      <c r="F21" s="92"/>
      <c r="G21" s="93"/>
      <c r="H21" s="80"/>
    </row>
    <row r="22" spans="1:8" ht="59.25" customHeight="1" x14ac:dyDescent="0.2">
      <c r="A22" s="88"/>
      <c r="B22" s="89" t="s">
        <v>13</v>
      </c>
      <c r="C22" s="90" t="s">
        <v>377</v>
      </c>
      <c r="D22" s="56" t="s">
        <v>9</v>
      </c>
      <c r="E22" s="91">
        <v>1</v>
      </c>
      <c r="F22" s="92"/>
      <c r="G22" s="94">
        <f>E22*F22</f>
        <v>0</v>
      </c>
      <c r="H22" s="80"/>
    </row>
    <row r="23" spans="1:8" ht="15" customHeight="1" x14ac:dyDescent="0.2">
      <c r="A23" s="88"/>
      <c r="B23" s="89"/>
      <c r="C23" s="90"/>
      <c r="E23" s="91"/>
      <c r="F23" s="92"/>
      <c r="G23" s="93"/>
      <c r="H23" s="80"/>
    </row>
    <row r="24" spans="1:8" ht="18.75" customHeight="1" x14ac:dyDescent="0.2">
      <c r="A24" s="88"/>
      <c r="B24" s="89" t="s">
        <v>14</v>
      </c>
      <c r="C24" s="90" t="s">
        <v>378</v>
      </c>
      <c r="D24" s="56" t="s">
        <v>9</v>
      </c>
      <c r="E24" s="91">
        <v>1</v>
      </c>
      <c r="F24" s="92"/>
      <c r="G24" s="94">
        <f>E24*F24</f>
        <v>0</v>
      </c>
      <c r="H24" s="80"/>
    </row>
    <row r="25" spans="1:8" ht="15" customHeight="1" x14ac:dyDescent="0.2">
      <c r="A25" s="88"/>
      <c r="B25" s="89"/>
      <c r="C25" s="90"/>
      <c r="E25" s="91"/>
      <c r="F25" s="92"/>
      <c r="G25" s="93"/>
      <c r="H25" s="80"/>
    </row>
    <row r="26" spans="1:8" ht="216.75" x14ac:dyDescent="0.2">
      <c r="A26" s="88"/>
      <c r="B26" s="89" t="s">
        <v>18</v>
      </c>
      <c r="C26" s="90" t="s">
        <v>379</v>
      </c>
      <c r="D26" s="56" t="s">
        <v>9</v>
      </c>
      <c r="E26" s="95">
        <v>1</v>
      </c>
      <c r="F26" s="92"/>
      <c r="G26" s="96">
        <f>E26*F26</f>
        <v>0</v>
      </c>
      <c r="H26" s="80"/>
    </row>
    <row r="27" spans="1:8" ht="15.75" customHeight="1" x14ac:dyDescent="0.2">
      <c r="A27" s="88"/>
      <c r="B27" s="89"/>
      <c r="C27" s="90"/>
      <c r="E27" s="91"/>
      <c r="F27" s="92"/>
      <c r="G27" s="94"/>
      <c r="H27" s="80"/>
    </row>
    <row r="28" spans="1:8" ht="148.5" customHeight="1" x14ac:dyDescent="0.2">
      <c r="A28" s="88"/>
      <c r="B28" s="89" t="s">
        <v>19</v>
      </c>
      <c r="C28" s="90" t="s">
        <v>460</v>
      </c>
      <c r="D28" s="56" t="s">
        <v>9</v>
      </c>
      <c r="E28" s="91">
        <v>1</v>
      </c>
      <c r="F28" s="92"/>
      <c r="G28" s="94">
        <f>E28*F28</f>
        <v>0</v>
      </c>
      <c r="H28" s="80"/>
    </row>
    <row r="29" spans="1:8" ht="14.25" customHeight="1" x14ac:dyDescent="0.2">
      <c r="A29" s="88"/>
      <c r="B29" s="89"/>
      <c r="C29" s="90"/>
      <c r="E29" s="91"/>
      <c r="F29" s="92"/>
      <c r="G29" s="94"/>
      <c r="H29" s="80"/>
    </row>
    <row r="30" spans="1:8" ht="16.5" customHeight="1" x14ac:dyDescent="0.2">
      <c r="A30" s="88"/>
      <c r="B30" s="89" t="s">
        <v>24</v>
      </c>
      <c r="C30" s="90" t="s">
        <v>429</v>
      </c>
      <c r="D30" s="56" t="s">
        <v>136</v>
      </c>
      <c r="E30" s="91">
        <v>3</v>
      </c>
      <c r="F30" s="92"/>
      <c r="G30" s="94">
        <f>SUM(G13:G29)*0.03</f>
        <v>0</v>
      </c>
      <c r="H30" s="80"/>
    </row>
    <row r="31" spans="1:8" ht="15" customHeight="1" thickBot="1" x14ac:dyDescent="0.25">
      <c r="A31" s="88"/>
      <c r="B31" s="89"/>
      <c r="C31" s="90"/>
      <c r="E31" s="91"/>
      <c r="F31" s="92"/>
      <c r="G31" s="93"/>
      <c r="H31" s="80"/>
    </row>
    <row r="32" spans="1:8" ht="18.75" thickBot="1" x14ac:dyDescent="0.3">
      <c r="A32" s="308" t="s">
        <v>455</v>
      </c>
      <c r="B32" s="309"/>
      <c r="C32" s="309"/>
      <c r="D32" s="309"/>
      <c r="E32" s="309"/>
      <c r="F32" s="309"/>
      <c r="G32" s="97">
        <f>SUM(G13:G31)</f>
        <v>0</v>
      </c>
      <c r="H32" s="80"/>
    </row>
    <row r="33" spans="1:8" ht="15" customHeight="1" x14ac:dyDescent="0.2">
      <c r="A33" s="88"/>
      <c r="B33" s="89"/>
      <c r="C33" s="98"/>
      <c r="E33" s="91"/>
      <c r="F33" s="92"/>
      <c r="G33" s="93"/>
      <c r="H33" s="80"/>
    </row>
    <row r="34" spans="1:8" ht="18" x14ac:dyDescent="0.2">
      <c r="A34" s="81" t="s">
        <v>84</v>
      </c>
      <c r="B34" s="82" t="s">
        <v>8</v>
      </c>
      <c r="C34" s="83" t="s">
        <v>381</v>
      </c>
      <c r="E34" s="91"/>
      <c r="F34" s="92"/>
      <c r="G34" s="94"/>
      <c r="H34" s="80"/>
    </row>
    <row r="35" spans="1:8" ht="14.25" customHeight="1" x14ac:dyDescent="0.2">
      <c r="A35" s="81"/>
      <c r="B35" s="82"/>
      <c r="C35" s="83"/>
      <c r="E35" s="91"/>
      <c r="F35" s="92"/>
      <c r="G35" s="94"/>
      <c r="H35" s="80"/>
    </row>
    <row r="36" spans="1:8" ht="22.5" customHeight="1" x14ac:dyDescent="0.2">
      <c r="A36" s="81"/>
      <c r="B36" s="89" t="s">
        <v>15</v>
      </c>
      <c r="C36" s="99" t="s">
        <v>382</v>
      </c>
      <c r="D36" s="56" t="s">
        <v>9</v>
      </c>
      <c r="E36" s="91">
        <v>1</v>
      </c>
      <c r="F36" s="92"/>
      <c r="G36" s="94">
        <f>E36*F36</f>
        <v>0</v>
      </c>
      <c r="H36" s="80"/>
    </row>
    <row r="37" spans="1:8" ht="42" customHeight="1" x14ac:dyDescent="0.2">
      <c r="A37" s="81"/>
      <c r="B37" s="82"/>
      <c r="C37" s="100" t="s">
        <v>465</v>
      </c>
      <c r="D37" s="56" t="s">
        <v>16</v>
      </c>
      <c r="E37" s="91">
        <v>1</v>
      </c>
      <c r="F37" s="92"/>
      <c r="G37" s="94"/>
      <c r="H37" s="80"/>
    </row>
    <row r="38" spans="1:8" ht="33" customHeight="1" x14ac:dyDescent="0.2">
      <c r="A38" s="88"/>
      <c r="B38" s="89"/>
      <c r="C38" s="100" t="s">
        <v>126</v>
      </c>
      <c r="E38" s="91"/>
      <c r="F38" s="92"/>
      <c r="G38" s="93"/>
      <c r="H38" s="80"/>
    </row>
    <row r="39" spans="1:8" ht="18" x14ac:dyDescent="0.2">
      <c r="A39" s="88"/>
      <c r="B39" s="89"/>
      <c r="C39" s="101" t="s">
        <v>467</v>
      </c>
      <c r="D39" s="56" t="s">
        <v>9</v>
      </c>
      <c r="E39" s="91">
        <v>1</v>
      </c>
      <c r="F39" s="92"/>
      <c r="G39" s="93"/>
      <c r="H39" s="80"/>
    </row>
    <row r="40" spans="1:8" ht="18" x14ac:dyDescent="0.2">
      <c r="A40" s="88"/>
      <c r="B40" s="89"/>
      <c r="C40" s="102" t="s">
        <v>383</v>
      </c>
      <c r="D40" s="56" t="s">
        <v>16</v>
      </c>
      <c r="E40" s="91">
        <v>1</v>
      </c>
      <c r="F40" s="92"/>
      <c r="G40" s="93"/>
      <c r="H40" s="80"/>
    </row>
    <row r="41" spans="1:8" ht="18" x14ac:dyDescent="0.2">
      <c r="A41" s="88"/>
      <c r="B41" s="89"/>
      <c r="C41" s="102" t="s">
        <v>384</v>
      </c>
      <c r="D41" s="56" t="s">
        <v>16</v>
      </c>
      <c r="E41" s="91">
        <v>1</v>
      </c>
      <c r="F41" s="92"/>
      <c r="G41" s="93"/>
      <c r="H41" s="80"/>
    </row>
    <row r="42" spans="1:8" ht="18" x14ac:dyDescent="0.2">
      <c r="A42" s="88"/>
      <c r="B42" s="89"/>
      <c r="C42" s="102" t="s">
        <v>385</v>
      </c>
      <c r="D42" s="56" t="s">
        <v>16</v>
      </c>
      <c r="E42" s="91">
        <v>3</v>
      </c>
      <c r="F42" s="92"/>
      <c r="G42" s="93"/>
      <c r="H42" s="80"/>
    </row>
    <row r="43" spans="1:8" ht="18" x14ac:dyDescent="0.2">
      <c r="A43" s="88"/>
      <c r="B43" s="89"/>
      <c r="C43" s="100" t="s">
        <v>119</v>
      </c>
      <c r="D43" s="56" t="s">
        <v>16</v>
      </c>
      <c r="E43" s="91">
        <v>1</v>
      </c>
      <c r="F43" s="92"/>
      <c r="G43" s="93"/>
      <c r="H43" s="80"/>
    </row>
    <row r="44" spans="1:8" ht="18" x14ac:dyDescent="0.2">
      <c r="A44" s="88"/>
      <c r="B44" s="89"/>
      <c r="C44" s="100" t="s">
        <v>120</v>
      </c>
      <c r="D44" s="56" t="s">
        <v>16</v>
      </c>
      <c r="E44" s="91">
        <v>1</v>
      </c>
      <c r="F44" s="92"/>
      <c r="G44" s="93"/>
      <c r="H44" s="80"/>
    </row>
    <row r="45" spans="1:8" ht="18" x14ac:dyDescent="0.2">
      <c r="A45" s="88"/>
      <c r="B45" s="89"/>
      <c r="C45" s="100" t="s">
        <v>121</v>
      </c>
      <c r="D45" s="56" t="s">
        <v>16</v>
      </c>
      <c r="E45" s="91">
        <v>1</v>
      </c>
      <c r="F45" s="92"/>
      <c r="G45" s="93"/>
      <c r="H45" s="80"/>
    </row>
    <row r="46" spans="1:8" ht="27.75" customHeight="1" x14ac:dyDescent="0.2">
      <c r="A46" s="88"/>
      <c r="B46" s="89"/>
      <c r="C46" s="100" t="s">
        <v>386</v>
      </c>
      <c r="D46" s="56" t="s">
        <v>16</v>
      </c>
      <c r="E46" s="91">
        <v>4</v>
      </c>
      <c r="F46" s="92"/>
      <c r="G46" s="93"/>
      <c r="H46" s="80"/>
    </row>
    <row r="47" spans="1:8" ht="29.25" customHeight="1" x14ac:dyDescent="0.2">
      <c r="A47" s="88"/>
      <c r="B47" s="89"/>
      <c r="C47" s="100" t="s">
        <v>387</v>
      </c>
      <c r="D47" s="56" t="s">
        <v>16</v>
      </c>
      <c r="E47" s="91">
        <v>4</v>
      </c>
      <c r="F47" s="92"/>
      <c r="G47" s="93"/>
      <c r="H47" s="80"/>
    </row>
    <row r="48" spans="1:8" ht="18" x14ac:dyDescent="0.2">
      <c r="A48" s="88"/>
      <c r="B48" s="89"/>
      <c r="C48" s="100" t="s">
        <v>388</v>
      </c>
      <c r="D48" s="56" t="s">
        <v>16</v>
      </c>
      <c r="E48" s="91">
        <v>10</v>
      </c>
      <c r="F48" s="92"/>
      <c r="G48" s="93"/>
      <c r="H48" s="80"/>
    </row>
    <row r="49" spans="1:8" ht="18" x14ac:dyDescent="0.2">
      <c r="A49" s="88"/>
      <c r="B49" s="89"/>
      <c r="C49" s="100" t="s">
        <v>391</v>
      </c>
      <c r="D49" s="56" t="s">
        <v>16</v>
      </c>
      <c r="E49" s="91">
        <v>1</v>
      </c>
      <c r="F49" s="92"/>
      <c r="G49" s="93"/>
      <c r="H49" s="80"/>
    </row>
    <row r="50" spans="1:8" ht="18" x14ac:dyDescent="0.2">
      <c r="A50" s="88"/>
      <c r="B50" s="89"/>
      <c r="C50" s="100" t="s">
        <v>392</v>
      </c>
      <c r="D50" s="56" t="s">
        <v>16</v>
      </c>
      <c r="E50" s="91">
        <v>1</v>
      </c>
      <c r="F50" s="92"/>
      <c r="G50" s="93"/>
      <c r="H50" s="80"/>
    </row>
    <row r="51" spans="1:8" ht="21.75" customHeight="1" x14ac:dyDescent="0.2">
      <c r="A51" s="103"/>
      <c r="B51" s="89"/>
      <c r="C51" s="104" t="s">
        <v>389</v>
      </c>
      <c r="D51" s="105" t="s">
        <v>9</v>
      </c>
      <c r="E51" s="106">
        <v>1</v>
      </c>
      <c r="F51" s="107"/>
      <c r="G51" s="94"/>
      <c r="H51" s="80"/>
    </row>
    <row r="52" spans="1:8" ht="18" x14ac:dyDescent="0.2">
      <c r="A52" s="88"/>
      <c r="B52" s="89"/>
      <c r="C52" s="100" t="s">
        <v>407</v>
      </c>
      <c r="D52" s="56" t="s">
        <v>9</v>
      </c>
      <c r="E52" s="91">
        <v>1</v>
      </c>
      <c r="F52" s="92"/>
      <c r="G52" s="93"/>
      <c r="H52" s="80"/>
    </row>
    <row r="53" spans="1:8" ht="18" x14ac:dyDescent="0.2">
      <c r="A53" s="88"/>
      <c r="B53" s="89"/>
      <c r="C53" s="100" t="s">
        <v>122</v>
      </c>
      <c r="D53" s="56" t="s">
        <v>9</v>
      </c>
      <c r="E53" s="91">
        <v>1</v>
      </c>
      <c r="F53" s="92"/>
      <c r="G53" s="93"/>
      <c r="H53" s="80"/>
    </row>
    <row r="54" spans="1:8" ht="14.25" customHeight="1" x14ac:dyDescent="0.2">
      <c r="A54" s="88"/>
      <c r="B54" s="89"/>
      <c r="C54" s="90"/>
      <c r="E54" s="91"/>
      <c r="F54" s="92"/>
      <c r="G54" s="94"/>
      <c r="H54" s="80"/>
    </row>
    <row r="55" spans="1:8" ht="30.75" customHeight="1" x14ac:dyDescent="0.2">
      <c r="A55" s="88"/>
      <c r="B55" s="89" t="s">
        <v>49</v>
      </c>
      <c r="C55" s="90" t="s">
        <v>396</v>
      </c>
      <c r="D55" s="56" t="s">
        <v>16</v>
      </c>
      <c r="E55" s="91">
        <v>1</v>
      </c>
      <c r="F55" s="92"/>
      <c r="G55" s="94">
        <f>E55*F55</f>
        <v>0</v>
      </c>
      <c r="H55" s="80"/>
    </row>
    <row r="56" spans="1:8" ht="14.25" customHeight="1" x14ac:dyDescent="0.2">
      <c r="A56" s="88"/>
      <c r="B56" s="89"/>
      <c r="C56" s="90"/>
      <c r="E56" s="91"/>
      <c r="F56" s="92"/>
      <c r="G56" s="94"/>
      <c r="H56" s="80"/>
    </row>
    <row r="57" spans="1:8" ht="21" customHeight="1" x14ac:dyDescent="0.2">
      <c r="A57" s="88"/>
      <c r="B57" s="89" t="s">
        <v>50</v>
      </c>
      <c r="C57" s="100" t="s">
        <v>397</v>
      </c>
      <c r="D57" s="56" t="s">
        <v>16</v>
      </c>
      <c r="E57" s="91">
        <v>2</v>
      </c>
      <c r="F57" s="92"/>
      <c r="G57" s="94">
        <f>E57*F57</f>
        <v>0</v>
      </c>
      <c r="H57" s="80"/>
    </row>
    <row r="58" spans="1:8" ht="15.75" customHeight="1" x14ac:dyDescent="0.2">
      <c r="A58" s="88"/>
      <c r="B58" s="89"/>
      <c r="C58" s="90"/>
      <c r="E58" s="91"/>
      <c r="F58" s="92"/>
      <c r="G58" s="94"/>
      <c r="H58" s="80"/>
    </row>
    <row r="59" spans="1:8" ht="16.5" customHeight="1" x14ac:dyDescent="0.2">
      <c r="A59" s="88"/>
      <c r="B59" s="89" t="s">
        <v>51</v>
      </c>
      <c r="C59" s="90" t="s">
        <v>429</v>
      </c>
      <c r="D59" s="56" t="s">
        <v>136</v>
      </c>
      <c r="E59" s="91">
        <v>3</v>
      </c>
      <c r="F59" s="92"/>
      <c r="G59" s="94">
        <f>SUM(G36:G58)*0.03</f>
        <v>0</v>
      </c>
      <c r="H59" s="80"/>
    </row>
    <row r="60" spans="1:8" ht="18.75" thickBot="1" x14ac:dyDescent="0.25">
      <c r="A60" s="103"/>
      <c r="B60" s="89"/>
      <c r="C60" s="99"/>
      <c r="D60" s="108"/>
      <c r="E60" s="109"/>
      <c r="F60" s="110"/>
      <c r="G60" s="94"/>
      <c r="H60" s="80"/>
    </row>
    <row r="61" spans="1:8" ht="24" customHeight="1" thickBot="1" x14ac:dyDescent="0.3">
      <c r="A61" s="308" t="s">
        <v>456</v>
      </c>
      <c r="B61" s="309"/>
      <c r="C61" s="309"/>
      <c r="D61" s="309"/>
      <c r="E61" s="309"/>
      <c r="F61" s="309"/>
      <c r="G61" s="97">
        <f>SUM(G35:G60)</f>
        <v>0</v>
      </c>
      <c r="H61" s="80"/>
    </row>
    <row r="62" spans="1:8" ht="18" x14ac:dyDescent="0.2">
      <c r="A62" s="88"/>
      <c r="B62" s="89"/>
      <c r="C62" s="90"/>
      <c r="E62" s="91"/>
      <c r="F62" s="92"/>
      <c r="G62" s="93"/>
      <c r="H62" s="80"/>
    </row>
    <row r="63" spans="1:8" ht="18" x14ac:dyDescent="0.2">
      <c r="A63" s="81" t="s">
        <v>84</v>
      </c>
      <c r="B63" s="82" t="s">
        <v>20</v>
      </c>
      <c r="C63" s="83" t="s">
        <v>202</v>
      </c>
      <c r="E63" s="91"/>
      <c r="F63" s="92"/>
      <c r="G63" s="93"/>
      <c r="H63" s="80"/>
    </row>
    <row r="64" spans="1:8" ht="12.75" customHeight="1" x14ac:dyDescent="0.2">
      <c r="A64" s="81"/>
      <c r="B64" s="82"/>
      <c r="C64" s="83"/>
      <c r="E64" s="91"/>
      <c r="F64" s="92"/>
      <c r="G64" s="93"/>
      <c r="H64" s="80"/>
    </row>
    <row r="65" spans="1:8" ht="19.5" customHeight="1" x14ac:dyDescent="0.2">
      <c r="A65" s="103"/>
      <c r="B65" s="89" t="s">
        <v>21</v>
      </c>
      <c r="C65" s="99" t="s">
        <v>203</v>
      </c>
      <c r="D65" s="105" t="s">
        <v>9</v>
      </c>
      <c r="E65" s="106">
        <v>1</v>
      </c>
      <c r="F65" s="107"/>
      <c r="G65" s="94">
        <f t="shared" ref="G65" si="0">E65*F65</f>
        <v>0</v>
      </c>
      <c r="H65" s="80"/>
    </row>
    <row r="66" spans="1:8" ht="42.75" customHeight="1" x14ac:dyDescent="0.2">
      <c r="A66" s="103"/>
      <c r="B66" s="111"/>
      <c r="C66" s="100" t="s">
        <v>466</v>
      </c>
      <c r="D66" s="105" t="s">
        <v>16</v>
      </c>
      <c r="E66" s="106">
        <v>1</v>
      </c>
      <c r="F66" s="112"/>
      <c r="G66" s="94"/>
      <c r="H66" s="80"/>
    </row>
    <row r="67" spans="1:8" ht="18" x14ac:dyDescent="0.2">
      <c r="A67" s="103"/>
      <c r="B67" s="111"/>
      <c r="C67" s="100" t="s">
        <v>204</v>
      </c>
      <c r="D67" s="105" t="s">
        <v>16</v>
      </c>
      <c r="E67" s="106">
        <v>1</v>
      </c>
      <c r="F67" s="112"/>
      <c r="G67" s="94"/>
      <c r="H67" s="80"/>
    </row>
    <row r="68" spans="1:8" ht="18" x14ac:dyDescent="0.2">
      <c r="A68" s="103"/>
      <c r="B68" s="89"/>
      <c r="C68" s="100" t="s">
        <v>206</v>
      </c>
      <c r="D68" s="105" t="s">
        <v>9</v>
      </c>
      <c r="E68" s="106">
        <v>1</v>
      </c>
      <c r="F68" s="107"/>
      <c r="G68" s="94"/>
      <c r="H68" s="80"/>
    </row>
    <row r="69" spans="1:8" ht="19.5" customHeight="1" x14ac:dyDescent="0.2">
      <c r="A69" s="103"/>
      <c r="B69" s="89"/>
      <c r="C69" s="100" t="s">
        <v>205</v>
      </c>
      <c r="D69" s="105" t="s">
        <v>16</v>
      </c>
      <c r="E69" s="106">
        <v>2</v>
      </c>
      <c r="F69" s="107"/>
      <c r="G69" s="94"/>
      <c r="H69" s="80"/>
    </row>
    <row r="70" spans="1:8" ht="20.25" customHeight="1" x14ac:dyDescent="0.2">
      <c r="A70" s="103"/>
      <c r="B70" s="89"/>
      <c r="C70" s="100" t="s">
        <v>207</v>
      </c>
      <c r="D70" s="105" t="s">
        <v>16</v>
      </c>
      <c r="E70" s="106">
        <v>2</v>
      </c>
      <c r="F70" s="107"/>
      <c r="G70" s="94"/>
      <c r="H70" s="80"/>
    </row>
    <row r="71" spans="1:8" ht="18.75" customHeight="1" x14ac:dyDescent="0.2">
      <c r="A71" s="103"/>
      <c r="B71" s="89"/>
      <c r="C71" s="100" t="s">
        <v>461</v>
      </c>
      <c r="D71" s="105" t="s">
        <v>16</v>
      </c>
      <c r="E71" s="106">
        <v>20</v>
      </c>
      <c r="F71" s="107"/>
      <c r="G71" s="94"/>
      <c r="H71" s="80"/>
    </row>
    <row r="72" spans="1:8" ht="17.25" customHeight="1" x14ac:dyDescent="0.2">
      <c r="A72" s="103"/>
      <c r="B72" s="89"/>
      <c r="C72" s="100" t="s">
        <v>462</v>
      </c>
      <c r="D72" s="105" t="s">
        <v>16</v>
      </c>
      <c r="E72" s="106">
        <v>22</v>
      </c>
      <c r="F72" s="107"/>
      <c r="G72" s="94"/>
      <c r="H72" s="80"/>
    </row>
    <row r="73" spans="1:8" ht="16.5" customHeight="1" x14ac:dyDescent="0.2">
      <c r="A73" s="103"/>
      <c r="B73" s="89"/>
      <c r="C73" s="100" t="s">
        <v>463</v>
      </c>
      <c r="D73" s="105" t="s">
        <v>16</v>
      </c>
      <c r="E73" s="106">
        <v>10</v>
      </c>
      <c r="F73" s="107"/>
      <c r="G73" s="94"/>
      <c r="H73" s="80"/>
    </row>
    <row r="74" spans="1:8" ht="18.75" customHeight="1" x14ac:dyDescent="0.2">
      <c r="A74" s="103"/>
      <c r="B74" s="89"/>
      <c r="C74" s="100" t="s">
        <v>208</v>
      </c>
      <c r="D74" s="105" t="s">
        <v>16</v>
      </c>
      <c r="E74" s="106">
        <v>52</v>
      </c>
      <c r="F74" s="107"/>
      <c r="G74" s="94"/>
      <c r="H74" s="80"/>
    </row>
    <row r="75" spans="1:8" ht="29.25" customHeight="1" x14ac:dyDescent="0.2">
      <c r="A75" s="103"/>
      <c r="B75" s="89"/>
      <c r="C75" s="100" t="s">
        <v>464</v>
      </c>
      <c r="D75" s="56" t="s">
        <v>16</v>
      </c>
      <c r="E75" s="91">
        <v>15</v>
      </c>
      <c r="F75" s="107"/>
      <c r="G75" s="94"/>
      <c r="H75" s="80"/>
    </row>
    <row r="76" spans="1:8" ht="18" x14ac:dyDescent="0.2">
      <c r="A76" s="103"/>
      <c r="B76" s="89"/>
      <c r="C76" s="100" t="s">
        <v>407</v>
      </c>
      <c r="D76" s="56" t="s">
        <v>9</v>
      </c>
      <c r="E76" s="91">
        <v>1</v>
      </c>
      <c r="F76" s="107"/>
      <c r="G76" s="94"/>
      <c r="H76" s="80"/>
    </row>
    <row r="77" spans="1:8" ht="18" x14ac:dyDescent="0.2">
      <c r="A77" s="103"/>
      <c r="B77" s="89"/>
      <c r="C77" s="100" t="s">
        <v>122</v>
      </c>
      <c r="D77" s="56" t="s">
        <v>9</v>
      </c>
      <c r="E77" s="91">
        <v>1</v>
      </c>
      <c r="F77" s="107"/>
      <c r="G77" s="94"/>
      <c r="H77" s="80"/>
    </row>
    <row r="78" spans="1:8" ht="12.75" customHeight="1" x14ac:dyDescent="0.2">
      <c r="A78" s="81"/>
      <c r="B78" s="82"/>
      <c r="C78" s="83"/>
      <c r="E78" s="91"/>
      <c r="F78" s="92"/>
      <c r="G78" s="93"/>
      <c r="H78" s="80"/>
    </row>
    <row r="79" spans="1:8" ht="18.75" customHeight="1" x14ac:dyDescent="0.2">
      <c r="A79" s="103"/>
      <c r="B79" s="89" t="s">
        <v>22</v>
      </c>
      <c r="C79" s="99" t="s">
        <v>429</v>
      </c>
      <c r="D79" s="105" t="s">
        <v>136</v>
      </c>
      <c r="E79" s="106">
        <v>3</v>
      </c>
      <c r="F79" s="107"/>
      <c r="G79" s="94">
        <f>SUM(G65:G78)*0.03</f>
        <v>0</v>
      </c>
      <c r="H79" s="80"/>
    </row>
    <row r="80" spans="1:8" ht="14.25" customHeight="1" thickBot="1" x14ac:dyDescent="0.25">
      <c r="A80" s="103"/>
      <c r="B80" s="89"/>
      <c r="C80" s="99"/>
      <c r="D80" s="105"/>
      <c r="E80" s="106"/>
      <c r="F80" s="107"/>
      <c r="G80" s="94"/>
      <c r="H80" s="80"/>
    </row>
    <row r="81" spans="1:8" ht="23.25" customHeight="1" thickBot="1" x14ac:dyDescent="0.3">
      <c r="A81" s="308" t="s">
        <v>457</v>
      </c>
      <c r="B81" s="309"/>
      <c r="C81" s="309"/>
      <c r="D81" s="309"/>
      <c r="E81" s="309"/>
      <c r="F81" s="309"/>
      <c r="G81" s="97">
        <f>SUM(G64:G80)</f>
        <v>0</v>
      </c>
      <c r="H81" s="80"/>
    </row>
    <row r="82" spans="1:8" ht="18" x14ac:dyDescent="0.2">
      <c r="A82" s="88"/>
      <c r="B82" s="89"/>
      <c r="C82" s="90"/>
      <c r="E82" s="91"/>
      <c r="F82" s="92"/>
      <c r="G82" s="93"/>
      <c r="H82" s="80"/>
    </row>
    <row r="83" spans="1:8" ht="18" x14ac:dyDescent="0.2">
      <c r="A83" s="81" t="s">
        <v>84</v>
      </c>
      <c r="B83" s="82" t="s">
        <v>32</v>
      </c>
      <c r="C83" s="236" t="s">
        <v>481</v>
      </c>
      <c r="E83" s="91"/>
      <c r="F83" s="92"/>
      <c r="G83" s="93"/>
      <c r="H83" s="80"/>
    </row>
    <row r="84" spans="1:8" ht="15.75" customHeight="1" x14ac:dyDescent="0.2">
      <c r="A84" s="81"/>
      <c r="B84" s="82"/>
      <c r="C84" s="83"/>
      <c r="E84" s="91"/>
      <c r="F84" s="92"/>
      <c r="G84" s="93"/>
      <c r="H84" s="80"/>
    </row>
    <row r="85" spans="1:8" ht="28.5" customHeight="1" x14ac:dyDescent="0.2">
      <c r="A85" s="103"/>
      <c r="B85" s="89" t="s">
        <v>33</v>
      </c>
      <c r="C85" s="237" t="s">
        <v>484</v>
      </c>
      <c r="D85" s="105" t="s">
        <v>16</v>
      </c>
      <c r="E85" s="235">
        <v>1</v>
      </c>
      <c r="F85" s="107"/>
      <c r="G85" s="94">
        <f t="shared" ref="G85" si="1">E85*F85</f>
        <v>0</v>
      </c>
      <c r="H85" s="80"/>
    </row>
    <row r="86" spans="1:8" ht="15.75" customHeight="1" x14ac:dyDescent="0.2">
      <c r="A86" s="81"/>
      <c r="B86" s="82"/>
      <c r="C86" s="83"/>
      <c r="E86" s="91"/>
      <c r="F86" s="92"/>
      <c r="G86" s="93"/>
      <c r="H86" s="80"/>
    </row>
    <row r="87" spans="1:8" ht="28.5" customHeight="1" x14ac:dyDescent="0.2">
      <c r="A87" s="103"/>
      <c r="B87" s="89" t="s">
        <v>34</v>
      </c>
      <c r="C87" s="237" t="s">
        <v>485</v>
      </c>
      <c r="D87" s="105" t="s">
        <v>16</v>
      </c>
      <c r="E87" s="235">
        <v>1</v>
      </c>
      <c r="F87" s="107"/>
      <c r="G87" s="94">
        <f t="shared" ref="G87" si="2">E87*F87</f>
        <v>0</v>
      </c>
      <c r="H87" s="80"/>
    </row>
    <row r="88" spans="1:8" ht="11.25" customHeight="1" x14ac:dyDescent="0.2">
      <c r="A88" s="81"/>
      <c r="B88" s="82"/>
      <c r="C88" s="114"/>
      <c r="E88" s="234"/>
      <c r="F88" s="92"/>
      <c r="G88" s="93"/>
      <c r="H88" s="80"/>
    </row>
    <row r="89" spans="1:8" ht="21" customHeight="1" x14ac:dyDescent="0.2">
      <c r="A89" s="103"/>
      <c r="B89" s="89" t="s">
        <v>35</v>
      </c>
      <c r="C89" s="113" t="s">
        <v>199</v>
      </c>
      <c r="D89" s="105" t="s">
        <v>16</v>
      </c>
      <c r="E89" s="235">
        <v>2</v>
      </c>
      <c r="F89" s="107"/>
      <c r="G89" s="94">
        <f t="shared" ref="G89" si="3">E89*F89</f>
        <v>0</v>
      </c>
      <c r="H89" s="80"/>
    </row>
    <row r="90" spans="1:8" ht="12" customHeight="1" x14ac:dyDescent="0.2">
      <c r="A90" s="81"/>
      <c r="B90" s="82"/>
      <c r="C90" s="113"/>
      <c r="E90" s="234"/>
      <c r="F90" s="92"/>
      <c r="G90" s="93"/>
      <c r="H90" s="80"/>
    </row>
    <row r="91" spans="1:8" ht="20.25" customHeight="1" x14ac:dyDescent="0.2">
      <c r="A91" s="103"/>
      <c r="B91" s="89" t="s">
        <v>36</v>
      </c>
      <c r="C91" s="113" t="s">
        <v>200</v>
      </c>
      <c r="D91" s="105" t="s">
        <v>16</v>
      </c>
      <c r="E91" s="235">
        <v>2</v>
      </c>
      <c r="F91" s="107"/>
      <c r="G91" s="94">
        <f t="shared" ref="G91" si="4">E91*F91</f>
        <v>0</v>
      </c>
      <c r="H91" s="80"/>
    </row>
    <row r="92" spans="1:8" ht="12.75" customHeight="1" x14ac:dyDescent="0.2">
      <c r="A92" s="81"/>
      <c r="B92" s="82"/>
      <c r="C92" s="113"/>
      <c r="E92" s="234"/>
      <c r="F92" s="92"/>
      <c r="G92" s="93"/>
      <c r="H92" s="80"/>
    </row>
    <row r="93" spans="1:8" ht="20.25" customHeight="1" x14ac:dyDescent="0.2">
      <c r="A93" s="103"/>
      <c r="B93" s="89" t="s">
        <v>37</v>
      </c>
      <c r="C93" s="113" t="s">
        <v>201</v>
      </c>
      <c r="D93" s="105" t="s">
        <v>16</v>
      </c>
      <c r="E93" s="235">
        <v>2</v>
      </c>
      <c r="F93" s="107"/>
      <c r="G93" s="94">
        <f t="shared" ref="G93" si="5">E93*F93</f>
        <v>0</v>
      </c>
      <c r="H93" s="80"/>
    </row>
    <row r="94" spans="1:8" ht="12.75" customHeight="1" x14ac:dyDescent="0.2">
      <c r="A94" s="81"/>
      <c r="B94" s="82"/>
      <c r="C94" s="113"/>
      <c r="E94" s="234"/>
      <c r="F94" s="92"/>
      <c r="G94" s="93"/>
      <c r="H94" s="80"/>
    </row>
    <row r="95" spans="1:8" ht="19.5" customHeight="1" x14ac:dyDescent="0.2">
      <c r="A95" s="103"/>
      <c r="B95" s="89" t="s">
        <v>38</v>
      </c>
      <c r="C95" s="113" t="s">
        <v>201</v>
      </c>
      <c r="D95" s="105" t="s">
        <v>16</v>
      </c>
      <c r="E95" s="235">
        <v>2</v>
      </c>
      <c r="F95" s="107"/>
      <c r="G95" s="94">
        <f t="shared" ref="G95" si="6">E95*F95</f>
        <v>0</v>
      </c>
      <c r="H95" s="80"/>
    </row>
    <row r="96" spans="1:8" ht="12.75" customHeight="1" x14ac:dyDescent="0.2">
      <c r="A96" s="103"/>
      <c r="B96" s="82"/>
      <c r="C96" s="113"/>
      <c r="D96" s="105"/>
      <c r="E96" s="229"/>
      <c r="F96" s="112"/>
      <c r="G96" s="94"/>
      <c r="H96" s="80"/>
    </row>
    <row r="97" spans="1:8" ht="29.25" customHeight="1" x14ac:dyDescent="0.2">
      <c r="A97" s="103"/>
      <c r="B97" s="89" t="s">
        <v>39</v>
      </c>
      <c r="C97" s="237" t="s">
        <v>482</v>
      </c>
      <c r="D97" s="105" t="s">
        <v>16</v>
      </c>
      <c r="E97" s="235">
        <v>1</v>
      </c>
      <c r="F97" s="107"/>
      <c r="G97" s="94">
        <f t="shared" ref="G97" si="7">E97*F97</f>
        <v>0</v>
      </c>
      <c r="H97" s="80"/>
    </row>
    <row r="98" spans="1:8" ht="12.75" customHeight="1" x14ac:dyDescent="0.2">
      <c r="A98" s="103"/>
      <c r="B98" s="82"/>
      <c r="C98" s="113"/>
      <c r="D98" s="105"/>
      <c r="E98" s="229"/>
      <c r="F98" s="112"/>
      <c r="G98" s="94"/>
      <c r="H98" s="80"/>
    </row>
    <row r="99" spans="1:8" ht="18" x14ac:dyDescent="0.2">
      <c r="A99" s="103"/>
      <c r="B99" s="89" t="s">
        <v>57</v>
      </c>
      <c r="C99" s="113" t="s">
        <v>64</v>
      </c>
      <c r="D99" s="105" t="s">
        <v>16</v>
      </c>
      <c r="E99" s="235">
        <v>2</v>
      </c>
      <c r="F99" s="107"/>
      <c r="G99" s="94">
        <f t="shared" ref="G99" si="8">E99*F99</f>
        <v>0</v>
      </c>
      <c r="H99" s="80"/>
    </row>
    <row r="100" spans="1:8" ht="13.5" customHeight="1" x14ac:dyDescent="0.2">
      <c r="A100" s="103"/>
      <c r="B100" s="82"/>
      <c r="C100" s="113"/>
      <c r="D100" s="105"/>
      <c r="E100" s="229"/>
      <c r="F100" s="112"/>
      <c r="G100" s="94"/>
      <c r="H100" s="80"/>
    </row>
    <row r="101" spans="1:8" ht="30.75" customHeight="1" x14ac:dyDescent="0.2">
      <c r="A101" s="103"/>
      <c r="B101" s="89" t="s">
        <v>77</v>
      </c>
      <c r="C101" s="237" t="s">
        <v>483</v>
      </c>
      <c r="D101" s="105" t="s">
        <v>9</v>
      </c>
      <c r="E101" s="235">
        <v>2</v>
      </c>
      <c r="F101" s="107"/>
      <c r="G101" s="94">
        <f t="shared" ref="G101" si="9">E101*F101</f>
        <v>0</v>
      </c>
      <c r="H101" s="80"/>
    </row>
    <row r="102" spans="1:8" ht="15.75" customHeight="1" thickBot="1" x14ac:dyDescent="0.25">
      <c r="A102" s="103"/>
      <c r="B102" s="89"/>
      <c r="C102" s="99"/>
      <c r="D102" s="105"/>
      <c r="E102" s="106"/>
      <c r="F102" s="107"/>
      <c r="G102" s="94"/>
      <c r="H102" s="80"/>
    </row>
    <row r="103" spans="1:8" ht="22.5" customHeight="1" thickBot="1" x14ac:dyDescent="0.3">
      <c r="A103" s="308" t="s">
        <v>458</v>
      </c>
      <c r="B103" s="309"/>
      <c r="C103" s="309"/>
      <c r="D103" s="309"/>
      <c r="E103" s="309"/>
      <c r="F103" s="309"/>
      <c r="G103" s="97">
        <f>SUM(G85:G102)</f>
        <v>0</v>
      </c>
      <c r="H103" s="80"/>
    </row>
    <row r="104" spans="1:8" ht="18.75" thickBot="1" x14ac:dyDescent="0.3">
      <c r="A104" s="115"/>
      <c r="B104" s="116"/>
      <c r="C104" s="117"/>
      <c r="D104" s="116"/>
      <c r="E104" s="117"/>
      <c r="F104" s="117"/>
      <c r="G104" s="118"/>
      <c r="H104" s="80"/>
    </row>
    <row r="105" spans="1:8" ht="24" customHeight="1" thickBot="1" x14ac:dyDescent="0.3">
      <c r="A105" s="294" t="s">
        <v>459</v>
      </c>
      <c r="B105" s="295"/>
      <c r="C105" s="295"/>
      <c r="D105" s="295"/>
      <c r="E105" s="295"/>
      <c r="F105" s="295"/>
      <c r="G105" s="119">
        <f>G103+G81+G61+G32</f>
        <v>0</v>
      </c>
    </row>
  </sheetData>
  <sheetProtection selectLockedCells="1"/>
  <mergeCells count="13">
    <mergeCell ref="A105:F105"/>
    <mergeCell ref="B5:G5"/>
    <mergeCell ref="B7:G7"/>
    <mergeCell ref="A9:B10"/>
    <mergeCell ref="C9:C10"/>
    <mergeCell ref="D9:D10"/>
    <mergeCell ref="E9:E10"/>
    <mergeCell ref="F9:F10"/>
    <mergeCell ref="G9:G10"/>
    <mergeCell ref="A103:F103"/>
    <mergeCell ref="A61:F61"/>
    <mergeCell ref="A81:F81"/>
    <mergeCell ref="A32:F32"/>
  </mergeCells>
  <pageMargins left="0.78740157480314965" right="0.39370078740157483" top="0.19685039370078741" bottom="0.98425196850393704" header="0.19685039370078741" footer="0.19685039370078741"/>
  <pageSetup paperSize="9" scale="67" orientation="portrait" r:id="rId1"/>
  <headerFooter alignWithMargins="0">
    <oddFooter>&amp;L&amp;"Verdana,Navadno"&amp;9Objekt:    TP2050 Reaktor (DZR)
Vsebina:  Stroškovnik 
Št. načrta: 1082.E054
Mapa:       1082.M4/1
Datoteka: &amp;F&amp;R&amp;"Verdana,Navadno"&amp;9Revizija: 3
Datum: november 2016
Stran &amp;P od &amp;N</oddFooter>
  </headerFooter>
  <rowBreaks count="2" manualBreakCount="2">
    <brk id="32" max="6" man="1"/>
    <brk id="81"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view="pageBreakPreview" zoomScaleNormal="70" zoomScaleSheetLayoutView="100" workbookViewId="0">
      <pane ySplit="10" topLeftCell="A11" activePane="bottomLeft" state="frozen"/>
      <selection sqref="A1:XFD1048576"/>
      <selection pane="bottomLeft" activeCell="A11" sqref="A11"/>
    </sheetView>
  </sheetViews>
  <sheetFormatPr defaultRowHeight="12.75" x14ac:dyDescent="0.2"/>
  <cols>
    <col min="1" max="1" width="6.7109375" style="157" customWidth="1"/>
    <col min="2" max="2" width="6" style="122" customWidth="1"/>
    <col min="3" max="3" width="57.5703125" style="121" customWidth="1"/>
    <col min="4" max="4" width="9.140625" style="23"/>
    <col min="5" max="5" width="12.140625" style="123" customWidth="1"/>
    <col min="6" max="6" width="15.140625" style="123" customWidth="1"/>
    <col min="7" max="7" width="21.28515625" style="123" customWidth="1"/>
    <col min="8" max="8" width="9.140625" style="156"/>
    <col min="9" max="9" width="9.85546875" style="125" bestFit="1" customWidth="1"/>
    <col min="10" max="16384" width="9.140625" style="125"/>
  </cols>
  <sheetData>
    <row r="1" spans="1:8" x14ac:dyDescent="0.2">
      <c r="A1" s="121"/>
      <c r="H1" s="124"/>
    </row>
    <row r="2" spans="1:8" x14ac:dyDescent="0.2">
      <c r="A2" s="121"/>
      <c r="H2" s="124"/>
    </row>
    <row r="3" spans="1:8" x14ac:dyDescent="0.2">
      <c r="A3" s="126"/>
      <c r="H3" s="124"/>
    </row>
    <row r="4" spans="1:8" ht="9" customHeight="1" x14ac:dyDescent="0.2">
      <c r="A4" s="121"/>
      <c r="B4" s="127"/>
      <c r="C4" s="128"/>
      <c r="D4" s="129"/>
      <c r="E4" s="130"/>
      <c r="F4" s="130"/>
      <c r="G4" s="130"/>
      <c r="H4" s="124"/>
    </row>
    <row r="5" spans="1:8" ht="24" customHeight="1" x14ac:dyDescent="0.3">
      <c r="A5" s="131" t="s">
        <v>89</v>
      </c>
      <c r="B5" s="274" t="s">
        <v>469</v>
      </c>
      <c r="C5" s="274"/>
      <c r="D5" s="274"/>
      <c r="E5" s="274"/>
      <c r="F5" s="274"/>
      <c r="G5" s="274"/>
      <c r="H5" s="124"/>
    </row>
    <row r="6" spans="1:8" ht="3" customHeight="1" x14ac:dyDescent="0.3">
      <c r="A6" s="131"/>
      <c r="B6" s="222"/>
      <c r="C6" s="222"/>
      <c r="D6" s="222"/>
      <c r="E6" s="222"/>
      <c r="F6" s="222"/>
      <c r="G6" s="222"/>
      <c r="H6" s="124"/>
    </row>
    <row r="7" spans="1:8" ht="18.75" customHeight="1" x14ac:dyDescent="0.25">
      <c r="A7" s="133"/>
      <c r="B7" s="275"/>
      <c r="C7" s="275"/>
      <c r="D7" s="275"/>
      <c r="E7" s="275"/>
      <c r="F7" s="275"/>
      <c r="G7" s="275"/>
      <c r="H7" s="124"/>
    </row>
    <row r="8" spans="1:8" ht="10.5" customHeight="1" thickBot="1" x14ac:dyDescent="0.3">
      <c r="A8" s="134"/>
      <c r="B8" s="135"/>
      <c r="C8" s="135"/>
      <c r="D8" s="135"/>
      <c r="E8" s="135"/>
      <c r="F8" s="135"/>
      <c r="G8" s="135"/>
      <c r="H8" s="124"/>
    </row>
    <row r="9" spans="1:8" s="137" customFormat="1" ht="12.75" customHeight="1" x14ac:dyDescent="0.2">
      <c r="A9" s="276" t="s">
        <v>415</v>
      </c>
      <c r="B9" s="277"/>
      <c r="C9" s="286" t="s">
        <v>3</v>
      </c>
      <c r="D9" s="286" t="s">
        <v>4</v>
      </c>
      <c r="E9" s="280" t="s">
        <v>5</v>
      </c>
      <c r="F9" s="280" t="s">
        <v>6</v>
      </c>
      <c r="G9" s="282" t="s">
        <v>7</v>
      </c>
      <c r="H9" s="136"/>
    </row>
    <row r="10" spans="1:8" ht="26.25" customHeight="1" thickBot="1" x14ac:dyDescent="0.25">
      <c r="A10" s="278"/>
      <c r="B10" s="279"/>
      <c r="C10" s="287"/>
      <c r="D10" s="287"/>
      <c r="E10" s="281"/>
      <c r="F10" s="281"/>
      <c r="G10" s="283"/>
      <c r="H10" s="124"/>
    </row>
    <row r="11" spans="1:8" ht="18" x14ac:dyDescent="0.2">
      <c r="A11" s="138"/>
      <c r="B11" s="139"/>
      <c r="C11" s="140"/>
      <c r="D11" s="141"/>
      <c r="E11" s="142"/>
      <c r="F11" s="143"/>
      <c r="G11" s="144"/>
      <c r="H11" s="145"/>
    </row>
    <row r="12" spans="1:8" ht="16.5" customHeight="1" x14ac:dyDescent="0.2">
      <c r="A12" s="21" t="s">
        <v>89</v>
      </c>
      <c r="B12" s="22" t="s">
        <v>1</v>
      </c>
      <c r="C12" s="3" t="s">
        <v>469</v>
      </c>
      <c r="E12" s="32"/>
      <c r="F12" s="30"/>
      <c r="G12" s="31"/>
      <c r="H12" s="145"/>
    </row>
    <row r="13" spans="1:8" ht="13.5" customHeight="1" x14ac:dyDescent="0.25">
      <c r="A13" s="153"/>
      <c r="B13" s="27"/>
      <c r="C13" s="1"/>
      <c r="E13" s="172"/>
      <c r="F13" s="29"/>
      <c r="G13" s="173"/>
      <c r="H13" s="145"/>
    </row>
    <row r="14" spans="1:8" ht="109.5" customHeight="1" x14ac:dyDescent="0.25">
      <c r="A14" s="153"/>
      <c r="B14" s="27"/>
      <c r="C14" s="1" t="s">
        <v>478</v>
      </c>
      <c r="E14" s="202"/>
      <c r="F14" s="29"/>
      <c r="G14" s="220"/>
      <c r="H14" s="145"/>
    </row>
    <row r="15" spans="1:8" ht="13.5" customHeight="1" x14ac:dyDescent="0.25">
      <c r="A15" s="153"/>
      <c r="B15" s="27"/>
      <c r="C15" s="1"/>
      <c r="E15" s="172"/>
      <c r="F15" s="29"/>
      <c r="G15" s="173"/>
      <c r="H15" s="145"/>
    </row>
    <row r="16" spans="1:8" ht="18" x14ac:dyDescent="0.25">
      <c r="A16" s="153"/>
      <c r="B16" s="27" t="s">
        <v>10</v>
      </c>
      <c r="C16" s="1" t="s">
        <v>473</v>
      </c>
      <c r="D16" s="23" t="s">
        <v>9</v>
      </c>
      <c r="E16" s="202">
        <v>1</v>
      </c>
      <c r="F16" s="29"/>
      <c r="G16" s="220">
        <f>E16*F16</f>
        <v>0</v>
      </c>
      <c r="H16" s="145"/>
    </row>
    <row r="17" spans="1:8" ht="13.5" customHeight="1" x14ac:dyDescent="0.25">
      <c r="A17" s="153"/>
      <c r="B17" s="27"/>
      <c r="C17" s="1"/>
      <c r="E17" s="172"/>
      <c r="F17" s="29"/>
      <c r="G17" s="220"/>
      <c r="H17" s="145"/>
    </row>
    <row r="18" spans="1:8" ht="18" x14ac:dyDescent="0.25">
      <c r="A18" s="153"/>
      <c r="B18" s="27" t="s">
        <v>11</v>
      </c>
      <c r="C18" s="1" t="s">
        <v>472</v>
      </c>
      <c r="D18" s="23" t="s">
        <v>9</v>
      </c>
      <c r="E18" s="202">
        <v>1</v>
      </c>
      <c r="F18" s="29"/>
      <c r="G18" s="220">
        <f t="shared" ref="G18:G30" si="0">E18*F18</f>
        <v>0</v>
      </c>
      <c r="H18" s="145"/>
    </row>
    <row r="19" spans="1:8" ht="13.5" customHeight="1" x14ac:dyDescent="0.25">
      <c r="A19" s="153"/>
      <c r="B19" s="27"/>
      <c r="C19" s="1"/>
      <c r="E19" s="172"/>
      <c r="F19" s="29"/>
      <c r="G19" s="220"/>
      <c r="H19" s="145"/>
    </row>
    <row r="20" spans="1:8" ht="18" x14ac:dyDescent="0.25">
      <c r="A20" s="153"/>
      <c r="B20" s="27" t="s">
        <v>12</v>
      </c>
      <c r="C20" s="1" t="s">
        <v>474</v>
      </c>
      <c r="D20" s="23" t="s">
        <v>9</v>
      </c>
      <c r="E20" s="202">
        <v>1</v>
      </c>
      <c r="F20" s="29"/>
      <c r="G20" s="220">
        <f t="shared" si="0"/>
        <v>0</v>
      </c>
      <c r="H20" s="145"/>
    </row>
    <row r="21" spans="1:8" ht="13.5" customHeight="1" x14ac:dyDescent="0.25">
      <c r="A21" s="153"/>
      <c r="B21" s="27"/>
      <c r="C21" s="1"/>
      <c r="E21" s="172"/>
      <c r="F21" s="29"/>
      <c r="G21" s="220"/>
      <c r="H21" s="145"/>
    </row>
    <row r="22" spans="1:8" ht="18" x14ac:dyDescent="0.25">
      <c r="A22" s="153"/>
      <c r="B22" s="27" t="s">
        <v>13</v>
      </c>
      <c r="C22" s="1" t="s">
        <v>475</v>
      </c>
      <c r="D22" s="23" t="s">
        <v>9</v>
      </c>
      <c r="E22" s="202">
        <v>1</v>
      </c>
      <c r="F22" s="29"/>
      <c r="G22" s="220">
        <f t="shared" si="0"/>
        <v>0</v>
      </c>
      <c r="H22" s="145"/>
    </row>
    <row r="23" spans="1:8" ht="13.5" customHeight="1" x14ac:dyDescent="0.25">
      <c r="A23" s="153"/>
      <c r="B23" s="27"/>
      <c r="C23" s="1"/>
      <c r="E23" s="172"/>
      <c r="F23" s="29"/>
      <c r="G23" s="220"/>
      <c r="H23" s="145"/>
    </row>
    <row r="24" spans="1:8" ht="18" x14ac:dyDescent="0.25">
      <c r="A24" s="153"/>
      <c r="B24" s="27" t="s">
        <v>14</v>
      </c>
      <c r="C24" s="1" t="s">
        <v>476</v>
      </c>
      <c r="D24" s="23" t="s">
        <v>9</v>
      </c>
      <c r="E24" s="202">
        <v>1</v>
      </c>
      <c r="F24" s="29"/>
      <c r="G24" s="220">
        <f t="shared" si="0"/>
        <v>0</v>
      </c>
      <c r="H24" s="145"/>
    </row>
    <row r="25" spans="1:8" ht="13.5" customHeight="1" x14ac:dyDescent="0.25">
      <c r="A25" s="153"/>
      <c r="B25" s="27"/>
      <c r="C25" s="1"/>
      <c r="E25" s="172"/>
      <c r="F25" s="29"/>
      <c r="G25" s="220"/>
      <c r="H25" s="145"/>
    </row>
    <row r="26" spans="1:8" ht="18" x14ac:dyDescent="0.25">
      <c r="A26" s="153"/>
      <c r="B26" s="27" t="s">
        <v>14</v>
      </c>
      <c r="C26" s="1" t="s">
        <v>479</v>
      </c>
      <c r="D26" s="23" t="s">
        <v>9</v>
      </c>
      <c r="E26" s="202">
        <v>1</v>
      </c>
      <c r="F26" s="29"/>
      <c r="G26" s="220">
        <f t="shared" ref="G26" si="1">E26*F26</f>
        <v>0</v>
      </c>
      <c r="H26" s="145"/>
    </row>
    <row r="27" spans="1:8" ht="13.5" customHeight="1" x14ac:dyDescent="0.25">
      <c r="A27" s="153"/>
      <c r="B27" s="27"/>
      <c r="C27" s="1"/>
      <c r="E27" s="172"/>
      <c r="F27" s="29"/>
      <c r="G27" s="220"/>
      <c r="H27" s="145"/>
    </row>
    <row r="28" spans="1:8" ht="18" x14ac:dyDescent="0.25">
      <c r="A28" s="153"/>
      <c r="B28" s="27" t="s">
        <v>18</v>
      </c>
      <c r="C28" s="1" t="s">
        <v>477</v>
      </c>
      <c r="D28" s="23" t="s">
        <v>9</v>
      </c>
      <c r="E28" s="202">
        <v>1</v>
      </c>
      <c r="F28" s="29"/>
      <c r="G28" s="220">
        <f t="shared" si="0"/>
        <v>0</v>
      </c>
      <c r="H28" s="145"/>
    </row>
    <row r="29" spans="1:8" ht="13.5" customHeight="1" x14ac:dyDescent="0.25">
      <c r="A29" s="153"/>
      <c r="B29" s="27"/>
      <c r="C29" s="1"/>
      <c r="E29" s="172"/>
      <c r="F29" s="29"/>
      <c r="G29" s="220"/>
      <c r="H29" s="145"/>
    </row>
    <row r="30" spans="1:8" ht="25.5" x14ac:dyDescent="0.25">
      <c r="A30" s="153"/>
      <c r="B30" s="27" t="s">
        <v>19</v>
      </c>
      <c r="C30" s="1" t="s">
        <v>480</v>
      </c>
      <c r="D30" s="23" t="s">
        <v>9</v>
      </c>
      <c r="E30" s="202">
        <v>1</v>
      </c>
      <c r="F30" s="29"/>
      <c r="G30" s="220">
        <f t="shared" si="0"/>
        <v>0</v>
      </c>
      <c r="H30" s="145"/>
    </row>
    <row r="31" spans="1:8" ht="23.25" customHeight="1" thickBot="1" x14ac:dyDescent="0.25">
      <c r="A31" s="146"/>
      <c r="B31" s="27"/>
      <c r="C31" s="147"/>
      <c r="D31" s="148"/>
      <c r="E31" s="149"/>
      <c r="F31" s="150"/>
      <c r="G31" s="151"/>
      <c r="H31" s="145"/>
    </row>
    <row r="32" spans="1:8" ht="23.25" customHeight="1" thickBot="1" x14ac:dyDescent="0.3">
      <c r="A32" s="288" t="s">
        <v>470</v>
      </c>
      <c r="B32" s="289"/>
      <c r="C32" s="289"/>
      <c r="D32" s="289"/>
      <c r="E32" s="289"/>
      <c r="F32" s="290"/>
      <c r="G32" s="152">
        <f>SUM(G16:G30)</f>
        <v>0</v>
      </c>
      <c r="H32" s="145"/>
    </row>
    <row r="33" spans="1:13" ht="18.75" thickBot="1" x14ac:dyDescent="0.3">
      <c r="A33" s="153"/>
      <c r="B33" s="154"/>
      <c r="C33" s="154"/>
      <c r="D33" s="154"/>
      <c r="E33" s="154"/>
      <c r="F33" s="154"/>
      <c r="G33" s="155"/>
    </row>
    <row r="34" spans="1:13" ht="24.75" customHeight="1" thickBot="1" x14ac:dyDescent="0.3">
      <c r="A34" s="291" t="s">
        <v>471</v>
      </c>
      <c r="B34" s="292"/>
      <c r="C34" s="292"/>
      <c r="D34" s="292"/>
      <c r="E34" s="292"/>
      <c r="F34" s="293"/>
      <c r="G34" s="152">
        <f>SUM(G32)</f>
        <v>0</v>
      </c>
    </row>
    <row r="35" spans="1:13" x14ac:dyDescent="0.2">
      <c r="I35" s="121"/>
    </row>
    <row r="36" spans="1:13" x14ac:dyDescent="0.2">
      <c r="I36" s="121"/>
    </row>
    <row r="37" spans="1:13" x14ac:dyDescent="0.2">
      <c r="I37" s="121"/>
      <c r="M37" s="38"/>
    </row>
    <row r="38" spans="1:13" x14ac:dyDescent="0.2">
      <c r="I38" s="121"/>
    </row>
    <row r="39" spans="1:13" x14ac:dyDescent="0.2">
      <c r="I39" s="121"/>
    </row>
    <row r="40" spans="1:13" x14ac:dyDescent="0.2">
      <c r="I40" s="121"/>
    </row>
    <row r="41" spans="1:13" x14ac:dyDescent="0.2">
      <c r="I41" s="121"/>
    </row>
    <row r="42" spans="1:13" x14ac:dyDescent="0.2">
      <c r="H42" s="125"/>
      <c r="I42" s="121"/>
    </row>
    <row r="43" spans="1:13" x14ac:dyDescent="0.2">
      <c r="H43" s="125"/>
      <c r="I43" s="121"/>
    </row>
    <row r="44" spans="1:13" x14ac:dyDescent="0.2">
      <c r="H44" s="125"/>
      <c r="I44" s="121"/>
    </row>
    <row r="45" spans="1:13" x14ac:dyDescent="0.2">
      <c r="H45" s="125"/>
      <c r="I45" s="121"/>
    </row>
    <row r="46" spans="1:13" x14ac:dyDescent="0.2">
      <c r="B46" s="125"/>
      <c r="C46" s="125"/>
      <c r="D46" s="125"/>
      <c r="E46" s="125"/>
      <c r="F46" s="125"/>
      <c r="G46" s="125"/>
      <c r="H46" s="125"/>
      <c r="I46" s="121"/>
    </row>
    <row r="47" spans="1:13" x14ac:dyDescent="0.2">
      <c r="B47" s="125"/>
      <c r="C47" s="125"/>
      <c r="D47" s="125"/>
      <c r="E47" s="125"/>
      <c r="F47" s="125"/>
      <c r="G47" s="125"/>
    </row>
    <row r="48" spans="1:13" x14ac:dyDescent="0.2">
      <c r="B48" s="125"/>
      <c r="C48" s="125"/>
      <c r="D48" s="125"/>
      <c r="E48" s="125"/>
      <c r="F48" s="125"/>
      <c r="G48" s="125"/>
    </row>
    <row r="49" spans="1:13" s="156" customFormat="1" x14ac:dyDescent="0.2">
      <c r="A49" s="157"/>
      <c r="B49" s="125"/>
      <c r="C49" s="125"/>
      <c r="D49" s="125"/>
      <c r="E49" s="125"/>
      <c r="F49" s="125"/>
      <c r="G49" s="125"/>
      <c r="I49" s="125"/>
      <c r="J49" s="125"/>
      <c r="K49" s="125"/>
      <c r="L49" s="125"/>
      <c r="M49" s="125"/>
    </row>
    <row r="50" spans="1:13" s="156" customFormat="1" x14ac:dyDescent="0.2">
      <c r="A50" s="157"/>
      <c r="B50" s="125"/>
      <c r="C50" s="125"/>
      <c r="D50" s="125"/>
      <c r="E50" s="125"/>
      <c r="F50" s="125"/>
      <c r="G50" s="125"/>
      <c r="I50" s="125"/>
      <c r="J50" s="125"/>
      <c r="K50" s="125"/>
      <c r="L50" s="125"/>
      <c r="M50" s="125"/>
    </row>
  </sheetData>
  <sheetProtection selectLockedCells="1"/>
  <mergeCells count="10">
    <mergeCell ref="A32:F32"/>
    <mergeCell ref="A34:F34"/>
    <mergeCell ref="B5:G5"/>
    <mergeCell ref="B7:G7"/>
    <mergeCell ref="A9:B10"/>
    <mergeCell ref="C9:C10"/>
    <mergeCell ref="D9:D10"/>
    <mergeCell ref="E9:E10"/>
    <mergeCell ref="F9:F10"/>
    <mergeCell ref="G9:G10"/>
  </mergeCells>
  <pageMargins left="0.78740157480314965" right="0.39370078740157483" top="0.19685039370078741" bottom="0.98425196850393704" header="0.19685039370078741" footer="0.19685039370078741"/>
  <pageSetup paperSize="9" scale="72" orientation="portrait" r:id="rId1"/>
  <headerFooter alignWithMargins="0">
    <oddFooter>&amp;L&amp;"Verdana,Navadno"&amp;9Objekt:    TP2050 Reaktor (DZR)
Vsebina:  Stroškovnik 
Št. načrta: 1082.E04
Mapa:       1082.M4/1
Datoteka: &amp;F&amp;R&amp;"Verdana,Navadno"&amp;9Revizija: 3
Datum: november 2016
Stran &amp;P od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V1 Rekapitulacija</vt:lpstr>
      <vt:lpstr>Gradbeno ključavničarska dela</vt:lpstr>
      <vt:lpstr>Elektromontažna dela</vt:lpstr>
      <vt:lpstr>SN in NN</vt:lpstr>
      <vt:lpstr>DEA</vt:lpstr>
      <vt:lpstr>ODKUP DEA</vt:lpstr>
      <vt:lpstr>Vodenje in LR</vt:lpstr>
      <vt:lpstr>Vzdrževanje</vt:lpstr>
      <vt:lpstr>'Vodenje in LR'!_Toc436910373</vt:lpstr>
      <vt:lpstr>DEA!Print_Area</vt:lpstr>
      <vt:lpstr>'ODKUP DEA'!Print_Area</vt:lpstr>
      <vt:lpstr>'SN in NN'!Print_Area</vt:lpstr>
      <vt:lpstr>'V1 Rekapitulacija'!Print_Area</vt:lpstr>
      <vt:lpstr>'Vodenje in LR'!Print_Area</vt:lpstr>
      <vt:lpstr>Vzdrževanje!Print_Area</vt:lpstr>
      <vt:lpstr>DEA!Print_Titles</vt:lpstr>
      <vt:lpstr>'Elektromontažna dela'!Print_Titles</vt:lpstr>
      <vt:lpstr>'Gradbeno ključavničarska dela'!Print_Titles</vt:lpstr>
      <vt:lpstr>'ODKUP DEA'!Print_Titles</vt:lpstr>
      <vt:lpstr>'SN in NN'!Print_Titles</vt:lpstr>
      <vt:lpstr>'V1 Rekapitulacija'!Print_Titles</vt:lpstr>
      <vt:lpstr>'Vodenje in LR'!Print_Titles</vt:lpstr>
      <vt:lpstr>Vzdrževanje!Print_Titles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Tone Sirk</cp:lastModifiedBy>
  <cp:lastPrinted>2016-11-16T13:02:30Z</cp:lastPrinted>
  <dcterms:created xsi:type="dcterms:W3CDTF">2004-11-25T12:49:11Z</dcterms:created>
  <dcterms:modified xsi:type="dcterms:W3CDTF">2016-11-17T09:40:06Z</dcterms:modified>
</cp:coreProperties>
</file>