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19\RAZPISI 2019\JN11 19 - POŠTNE STORITVE\"/>
    </mc:Choice>
  </mc:AlternateContent>
  <bookViews>
    <workbookView xWindow="0" yWindow="0" windowWidth="28800" windowHeight="14100"/>
  </bookViews>
  <sheets>
    <sheet name="sklop 1" sheetId="1" r:id="rId1"/>
    <sheet name="sklop 2" sheetId="2" r:id="rId2"/>
    <sheet name="sklop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3" l="1"/>
  <c r="H184" i="3" l="1"/>
  <c r="H183" i="3"/>
  <c r="G184" i="3"/>
  <c r="G183" i="3"/>
  <c r="G187" i="3" l="1"/>
  <c r="H187" i="3"/>
  <c r="G186" i="3"/>
  <c r="H186" i="3"/>
  <c r="G185" i="3"/>
  <c r="H185" i="3"/>
  <c r="G182" i="3"/>
  <c r="H182" i="3"/>
  <c r="G181" i="3"/>
  <c r="H181" i="3"/>
  <c r="G180" i="3"/>
  <c r="H180" i="3"/>
  <c r="G179" i="3"/>
  <c r="H179" i="3"/>
  <c r="G178" i="3"/>
  <c r="H178" i="3"/>
  <c r="G177" i="3"/>
  <c r="H177" i="3"/>
  <c r="G176" i="3"/>
  <c r="H176" i="3"/>
  <c r="G175" i="3"/>
  <c r="G174" i="3"/>
  <c r="G173" i="3"/>
  <c r="G172" i="3"/>
  <c r="H172" i="3"/>
  <c r="G171" i="3"/>
  <c r="G170" i="3"/>
  <c r="G169" i="3"/>
  <c r="G168" i="3"/>
  <c r="G166" i="3"/>
  <c r="G165" i="3"/>
  <c r="H165" i="3"/>
  <c r="G164" i="3"/>
  <c r="G163" i="3"/>
  <c r="G162" i="3"/>
  <c r="G161" i="3"/>
  <c r="G160" i="3"/>
  <c r="F160" i="3"/>
  <c r="H160" i="3" s="1"/>
  <c r="G159" i="3"/>
  <c r="F159" i="3"/>
  <c r="H159" i="3" s="1"/>
  <c r="G157" i="3"/>
  <c r="F157" i="3"/>
  <c r="H157" i="3" s="1"/>
  <c r="G156" i="3"/>
  <c r="G154" i="3"/>
  <c r="F154" i="3"/>
  <c r="H154" i="3" s="1"/>
  <c r="G152" i="3"/>
  <c r="F152" i="3"/>
  <c r="H152" i="3" s="1"/>
  <c r="G151" i="3"/>
  <c r="F151" i="3"/>
  <c r="H151" i="3" s="1"/>
  <c r="G149" i="3"/>
  <c r="F149" i="3"/>
  <c r="H149" i="3" s="1"/>
  <c r="H147" i="3"/>
  <c r="G147" i="3"/>
  <c r="H145" i="3"/>
  <c r="G145" i="3"/>
  <c r="G139" i="3"/>
  <c r="F139" i="3"/>
  <c r="H139" i="3" s="1"/>
  <c r="H138" i="3"/>
  <c r="G138" i="3"/>
  <c r="G131" i="3"/>
  <c r="F131" i="3"/>
  <c r="H131" i="3" s="1"/>
  <c r="G121" i="3"/>
  <c r="F121" i="3"/>
  <c r="H121" i="3" s="1"/>
  <c r="G119" i="3"/>
  <c r="F119" i="3"/>
  <c r="H119" i="3" s="1"/>
  <c r="G117" i="3"/>
  <c r="F117" i="3"/>
  <c r="H117" i="3" s="1"/>
  <c r="G111" i="3"/>
  <c r="G109" i="3"/>
  <c r="F109" i="3"/>
  <c r="H109" i="3" s="1"/>
  <c r="G101" i="3"/>
  <c r="F101" i="3"/>
  <c r="H101" i="3" s="1"/>
  <c r="G98" i="3"/>
  <c r="F98" i="3"/>
  <c r="H98" i="3" s="1"/>
  <c r="G96" i="3"/>
  <c r="F96" i="3"/>
  <c r="H96" i="3" s="1"/>
  <c r="G94" i="3"/>
  <c r="F94" i="3"/>
  <c r="H94" i="3" s="1"/>
  <c r="G93" i="3"/>
  <c r="F93" i="3"/>
  <c r="H93" i="3" s="1"/>
  <c r="G92" i="3"/>
  <c r="F92" i="3"/>
  <c r="H92" i="3" s="1"/>
  <c r="G90" i="3"/>
  <c r="F90" i="3"/>
  <c r="H90" i="3" s="1"/>
  <c r="G89" i="3"/>
  <c r="F89" i="3"/>
  <c r="H89" i="3" s="1"/>
  <c r="G88" i="3"/>
  <c r="F88" i="3"/>
  <c r="H88" i="3" s="1"/>
  <c r="G86" i="3"/>
  <c r="F86" i="3"/>
  <c r="H86" i="3" s="1"/>
  <c r="G83" i="3"/>
  <c r="F83" i="3"/>
  <c r="H83" i="3" s="1"/>
  <c r="G82" i="3"/>
  <c r="F82" i="3"/>
  <c r="H82" i="3" s="1"/>
  <c r="G81" i="3"/>
  <c r="F81" i="3"/>
  <c r="H81" i="3" s="1"/>
  <c r="G80" i="3"/>
  <c r="F80" i="3"/>
  <c r="H80" i="3" s="1"/>
  <c r="G78" i="3"/>
  <c r="F78" i="3"/>
  <c r="H78" i="3" s="1"/>
  <c r="G76" i="3"/>
  <c r="F76" i="3"/>
  <c r="H76" i="3" s="1"/>
  <c r="G75" i="3"/>
  <c r="F75" i="3"/>
  <c r="H75" i="3" s="1"/>
  <c r="G74" i="3"/>
  <c r="F74" i="3"/>
  <c r="H74" i="3" s="1"/>
  <c r="G71" i="3"/>
  <c r="F71" i="3"/>
  <c r="H71" i="3" s="1"/>
  <c r="G70" i="3"/>
  <c r="F70" i="3"/>
  <c r="H70" i="3" s="1"/>
  <c r="G69" i="3"/>
  <c r="F69" i="3"/>
  <c r="H69" i="3" s="1"/>
  <c r="G68" i="3"/>
  <c r="F68" i="3"/>
  <c r="H68" i="3" s="1"/>
  <c r="G67" i="3"/>
  <c r="F67" i="3"/>
  <c r="H67" i="3" s="1"/>
  <c r="G66" i="3"/>
  <c r="F66" i="3"/>
  <c r="H66" i="3" s="1"/>
  <c r="G65" i="3"/>
  <c r="F65" i="3"/>
  <c r="H65" i="3" s="1"/>
  <c r="G64" i="3"/>
  <c r="F64" i="3"/>
  <c r="H64" i="3" s="1"/>
  <c r="G63" i="3"/>
  <c r="F63" i="3"/>
  <c r="H63" i="3" s="1"/>
  <c r="G62" i="3"/>
  <c r="F62" i="3"/>
  <c r="H62" i="3" s="1"/>
  <c r="G61" i="3"/>
  <c r="F61" i="3"/>
  <c r="H61" i="3" s="1"/>
  <c r="G60" i="3"/>
  <c r="F60" i="3"/>
  <c r="H60" i="3" s="1"/>
  <c r="G58" i="3"/>
  <c r="F58" i="3"/>
  <c r="H58" i="3" s="1"/>
  <c r="G57" i="3"/>
  <c r="F57" i="3"/>
  <c r="H57" i="3" s="1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F52" i="3"/>
  <c r="H52" i="3" s="1"/>
  <c r="G51" i="3"/>
  <c r="F51" i="3"/>
  <c r="H51" i="3" s="1"/>
  <c r="G50" i="3"/>
  <c r="F50" i="3"/>
  <c r="H50" i="3" s="1"/>
  <c r="G49" i="3"/>
  <c r="F49" i="3"/>
  <c r="H49" i="3" s="1"/>
  <c r="G48" i="3"/>
  <c r="F48" i="3"/>
  <c r="H48" i="3" s="1"/>
  <c r="G47" i="3"/>
  <c r="G46" i="3"/>
  <c r="F46" i="3"/>
  <c r="H46" i="3" s="1"/>
  <c r="G45" i="3"/>
  <c r="F45" i="3"/>
  <c r="H45" i="3" s="1"/>
  <c r="G44" i="3"/>
  <c r="F44" i="3"/>
  <c r="H44" i="3" s="1"/>
  <c r="G43" i="3"/>
  <c r="F43" i="3"/>
  <c r="H43" i="3" s="1"/>
  <c r="G42" i="3"/>
  <c r="F42" i="3"/>
  <c r="H42" i="3" s="1"/>
  <c r="G41" i="3"/>
  <c r="G40" i="3"/>
  <c r="F40" i="3"/>
  <c r="H40" i="3" s="1"/>
  <c r="G39" i="3"/>
  <c r="F39" i="3"/>
  <c r="H39" i="3" s="1"/>
  <c r="G38" i="3"/>
  <c r="F38" i="3"/>
  <c r="H38" i="3" s="1"/>
  <c r="G36" i="3"/>
  <c r="F36" i="3"/>
  <c r="H36" i="3" s="1"/>
  <c r="G35" i="3"/>
  <c r="F35" i="3"/>
  <c r="H35" i="3" s="1"/>
  <c r="G34" i="3"/>
  <c r="F34" i="3"/>
  <c r="H34" i="3" s="1"/>
  <c r="G33" i="3"/>
  <c r="F33" i="3"/>
  <c r="H33" i="3" s="1"/>
  <c r="G32" i="3"/>
  <c r="F32" i="3"/>
  <c r="H32" i="3" s="1"/>
  <c r="G31" i="3"/>
  <c r="F31" i="3"/>
  <c r="H31" i="3" s="1"/>
  <c r="G30" i="3"/>
  <c r="F30" i="3"/>
  <c r="H30" i="3" s="1"/>
  <c r="G29" i="3"/>
  <c r="F29" i="3"/>
  <c r="H29" i="3" s="1"/>
  <c r="G28" i="3"/>
  <c r="G27" i="3"/>
  <c r="F27" i="3"/>
  <c r="H27" i="3" s="1"/>
  <c r="G26" i="3"/>
  <c r="F26" i="3"/>
  <c r="H26" i="3" s="1"/>
  <c r="G25" i="3"/>
  <c r="F25" i="3"/>
  <c r="H25" i="3" s="1"/>
  <c r="G24" i="3"/>
  <c r="F24" i="3"/>
  <c r="H24" i="3" s="1"/>
  <c r="G23" i="3"/>
  <c r="F23" i="3"/>
  <c r="H23" i="3" s="1"/>
  <c r="G22" i="3"/>
  <c r="F22" i="3"/>
  <c r="H22" i="3" s="1"/>
  <c r="G20" i="3"/>
  <c r="F20" i="3"/>
  <c r="H20" i="3" s="1"/>
  <c r="G18" i="3"/>
  <c r="F18" i="3"/>
  <c r="H18" i="3" s="1"/>
  <c r="G17" i="3"/>
  <c r="F17" i="3"/>
  <c r="H17" i="3" s="1"/>
  <c r="G16" i="3"/>
  <c r="F16" i="3"/>
  <c r="H16" i="3" s="1"/>
  <c r="G15" i="3"/>
  <c r="F15" i="3"/>
  <c r="H15" i="3" s="1"/>
  <c r="G14" i="3"/>
  <c r="F14" i="3"/>
  <c r="H14" i="3" s="1"/>
  <c r="G13" i="3"/>
  <c r="F13" i="3"/>
  <c r="H13" i="3" s="1"/>
  <c r="G12" i="3"/>
  <c r="F12" i="3"/>
  <c r="H12" i="3" s="1"/>
  <c r="G11" i="3"/>
  <c r="F11" i="3"/>
  <c r="H11" i="3" s="1"/>
  <c r="G10" i="3"/>
  <c r="F10" i="3"/>
  <c r="H10" i="3" s="1"/>
  <c r="G8" i="3"/>
  <c r="F8" i="3"/>
  <c r="H8" i="3" s="1"/>
  <c r="H235" i="3" l="1"/>
  <c r="H209" i="3"/>
  <c r="G35" i="2"/>
  <c r="G34" i="2"/>
  <c r="H34" i="2" s="1"/>
  <c r="G33" i="2"/>
  <c r="H33" i="2" s="1"/>
  <c r="I33" i="2" s="1"/>
  <c r="G32" i="2"/>
  <c r="G31" i="2"/>
  <c r="B31" i="2"/>
  <c r="G30" i="2"/>
  <c r="B30" i="2"/>
  <c r="G29" i="2"/>
  <c r="H29" i="2" s="1"/>
  <c r="B29" i="2"/>
  <c r="G28" i="2"/>
  <c r="B28" i="2"/>
  <c r="G27" i="2"/>
  <c r="H27" i="2" s="1"/>
  <c r="B27" i="2"/>
  <c r="G26" i="2"/>
  <c r="G25" i="2"/>
  <c r="H25" i="2" s="1"/>
  <c r="G17" i="2"/>
  <c r="G16" i="2"/>
  <c r="G15" i="2"/>
  <c r="G14" i="2"/>
  <c r="H14" i="2" s="1"/>
  <c r="I14" i="2" s="1"/>
  <c r="G13" i="2"/>
  <c r="G12" i="2"/>
  <c r="G11" i="2"/>
  <c r="H11" i="2" s="1"/>
  <c r="I11" i="2" s="1"/>
  <c r="G9" i="2"/>
  <c r="G35" i="1"/>
  <c r="H35" i="1" s="1"/>
  <c r="G34" i="1"/>
  <c r="H34" i="1" s="1"/>
  <c r="I34" i="1" s="1"/>
  <c r="G33" i="1"/>
  <c r="G32" i="1"/>
  <c r="H32" i="1" s="1"/>
  <c r="I32" i="1" s="1"/>
  <c r="G30" i="1"/>
  <c r="H30" i="1" s="1"/>
  <c r="I30" i="1" s="1"/>
  <c r="G29" i="1"/>
  <c r="G28" i="1"/>
  <c r="G27" i="1"/>
  <c r="H27" i="1" s="1"/>
  <c r="I27" i="1" s="1"/>
  <c r="G26" i="1"/>
  <c r="G25" i="1"/>
  <c r="H25" i="1" s="1"/>
  <c r="I25" i="1" s="1"/>
  <c r="B25" i="1"/>
  <c r="G24" i="1"/>
  <c r="G23" i="1"/>
  <c r="B23" i="1"/>
  <c r="G22" i="1"/>
  <c r="H22" i="1" s="1"/>
  <c r="I22" i="1" s="1"/>
  <c r="B22" i="1"/>
  <c r="G21" i="1"/>
  <c r="B21" i="1"/>
  <c r="G20" i="1"/>
  <c r="H20" i="1" s="1"/>
  <c r="I20" i="1" s="1"/>
  <c r="B20" i="1"/>
  <c r="G19" i="1"/>
  <c r="H19" i="1" s="1"/>
  <c r="B19" i="1"/>
  <c r="G18" i="1"/>
  <c r="H18" i="1" s="1"/>
  <c r="I18" i="1" s="1"/>
  <c r="B18" i="1"/>
  <c r="G17" i="1"/>
  <c r="G16" i="1"/>
  <c r="G15" i="1"/>
  <c r="H15" i="1" s="1"/>
  <c r="I15" i="1" s="1"/>
  <c r="B15" i="1"/>
  <c r="G14" i="1"/>
  <c r="B14" i="1"/>
  <c r="G13" i="1"/>
  <c r="H13" i="1" s="1"/>
  <c r="I13" i="1" s="1"/>
  <c r="B13" i="1"/>
  <c r="G12" i="1"/>
  <c r="B12" i="1"/>
  <c r="G11" i="1"/>
  <c r="H11" i="1" s="1"/>
  <c r="I11" i="1" s="1"/>
  <c r="B11" i="1"/>
  <c r="G9" i="1"/>
  <c r="B9" i="1"/>
  <c r="H16" i="2" l="1"/>
  <c r="I16" i="2" s="1"/>
  <c r="H17" i="2"/>
  <c r="I17" i="2" s="1"/>
  <c r="H15" i="2"/>
  <c r="I15" i="2" s="1"/>
  <c r="I27" i="2"/>
  <c r="I34" i="2"/>
  <c r="H9" i="2"/>
  <c r="I9" i="2" s="1"/>
  <c r="H13" i="2"/>
  <c r="I13" i="2" s="1"/>
  <c r="H32" i="2"/>
  <c r="I32" i="2" s="1"/>
  <c r="H12" i="2"/>
  <c r="I12" i="2" s="1"/>
  <c r="I29" i="2"/>
  <c r="I25" i="2"/>
  <c r="H26" i="2"/>
  <c r="I26" i="2" s="1"/>
  <c r="H28" i="2"/>
  <c r="I28" i="2" s="1"/>
  <c r="H30" i="2"/>
  <c r="I30" i="2" s="1"/>
  <c r="H35" i="2"/>
  <c r="I35" i="2" s="1"/>
  <c r="H31" i="2"/>
  <c r="I31" i="2" s="1"/>
  <c r="H9" i="1"/>
  <c r="I9" i="1" s="1"/>
  <c r="H23" i="1"/>
  <c r="I23" i="1" s="1"/>
  <c r="I19" i="1"/>
  <c r="H26" i="1"/>
  <c r="I26" i="1" s="1"/>
  <c r="H33" i="1"/>
  <c r="I33" i="1" s="1"/>
  <c r="H21" i="1"/>
  <c r="I21" i="1" s="1"/>
  <c r="H28" i="1"/>
  <c r="I28" i="1" s="1"/>
  <c r="I35" i="1"/>
  <c r="H16" i="1"/>
  <c r="I16" i="1" s="1"/>
  <c r="H12" i="1"/>
  <c r="I12" i="1" s="1"/>
  <c r="H14" i="1"/>
  <c r="I14" i="1" s="1"/>
  <c r="H24" i="1"/>
  <c r="I24" i="1" s="1"/>
  <c r="H29" i="1"/>
  <c r="I29" i="1" s="1"/>
</calcChain>
</file>

<file path=xl/sharedStrings.xml><?xml version="1.0" encoding="utf-8"?>
<sst xmlns="http://schemas.openxmlformats.org/spreadsheetml/2006/main" count="381" uniqueCount="347">
  <si>
    <t>SPECIFIKACIJA IN PREDRAČUN POŠTNIH STORITEV</t>
  </si>
  <si>
    <t>Specifikacija in predračun je priloga kasneje sklenjene pogodbe.</t>
  </si>
  <si>
    <t>Vrsta pošiljke</t>
  </si>
  <si>
    <t>cca.1mesec okvirno vzete enote Jesenice,Kranj,Loka</t>
  </si>
  <si>
    <t>skupaj približno vse enotecca.1mes</t>
  </si>
  <si>
    <t>* Ocenjena letna količina (kosov)</t>
  </si>
  <si>
    <t>Cena na enoto (kos) v EUR brez DDV</t>
  </si>
  <si>
    <t>% DDV</t>
  </si>
  <si>
    <t>Cena za celotno ocenjeno količino v EUR brez DDV</t>
  </si>
  <si>
    <t>Vrednost DDV v EUR za celotno letno ocenjeno količino</t>
  </si>
  <si>
    <t>Cena za celotno ocenjeno količino v EUR z DDV</t>
  </si>
  <si>
    <t>Poštne pošiljke</t>
  </si>
  <si>
    <t>Standardno pismo notranji</t>
  </si>
  <si>
    <t>Standardno pismo mednarodni</t>
  </si>
  <si>
    <t>Standardno pismo s storitvijo, mednarodni</t>
  </si>
  <si>
    <t>Navadno pismo notranji</t>
  </si>
  <si>
    <t>Navadno pismo do 50 g</t>
  </si>
  <si>
    <t>Navadno pismo, nad 50 g do 100 g</t>
  </si>
  <si>
    <t>Navadno pismo, nad 100 g do 250 g</t>
  </si>
  <si>
    <t>Navadno pismo, nad 250 g do 500 g</t>
  </si>
  <si>
    <t>Navadno pismo, nad 500 g do 1000 g</t>
  </si>
  <si>
    <t>Navadno pismo, nad 1000 g do 2000 g</t>
  </si>
  <si>
    <t>Navadno pismo mednarodni</t>
  </si>
  <si>
    <t>Navadno pismo, do 50 g, medn.</t>
  </si>
  <si>
    <t>Navadno pismo nad 50 g do 100 g, medn.</t>
  </si>
  <si>
    <t xml:space="preserve">Navadno pismo nad 100 g do 250 g, medn. </t>
  </si>
  <si>
    <t xml:space="preserve">Navadno pismo nad 250 g do 500 g, medn. </t>
  </si>
  <si>
    <t>Navadno pismo nad 500 g do 1000 g, medn.</t>
  </si>
  <si>
    <t>Navadno pismo nad 1000 g do 2000 g, medn.</t>
  </si>
  <si>
    <t>Navadno pismo s storitvijo mednarodni</t>
  </si>
  <si>
    <t xml:space="preserve">Navadno pismo s storitvijo nad 50 g do 100 g, med. </t>
  </si>
  <si>
    <t>Navadno pismo s storitvijo do 50 g, med.</t>
  </si>
  <si>
    <t>Navadno pismo s storitvijo nad 1.000 g do 2.000 g, med.</t>
  </si>
  <si>
    <t xml:space="preserve">Navadno pismo s storitvijo nad 100 g do 250 g, med. </t>
  </si>
  <si>
    <t xml:space="preserve">Navadno pismo s storitvijo nad 250 g do 500 g, med. </t>
  </si>
  <si>
    <t xml:space="preserve">Navadno pismo s storitvijo nad 500 g do 1.000 g, med. </t>
  </si>
  <si>
    <t>Priporočeno pismo notranji</t>
  </si>
  <si>
    <t>Priporočeno pismo, do 20 g</t>
  </si>
  <si>
    <t>Priporočeno pismo, nad 20 g do 100 g</t>
  </si>
  <si>
    <t>Priporočeno pismo, nad 100 g do 250 g</t>
  </si>
  <si>
    <t>Priporočeno pismo, nad 250 g do 500 g</t>
  </si>
  <si>
    <t>Priporočeno pismo, nad 500 g do 1000 g</t>
  </si>
  <si>
    <t>Priporočeno pismo, nad 1000 g do 2000 g</t>
  </si>
  <si>
    <t>Priporočeno pismo s storitvijo notranji</t>
  </si>
  <si>
    <t xml:space="preserve">Priporočeno pismo s storitvijo, do 20 g </t>
  </si>
  <si>
    <t>Priporočeno pismo s storitvijo, nad 20 g do 100 g</t>
  </si>
  <si>
    <t>Priporočeno pismo s storitvijo, nad 100 g do 250 g</t>
  </si>
  <si>
    <t>Priporočeno pismo s storitvijo, nad 250 g do 500 g</t>
  </si>
  <si>
    <t>Priporočeno pismo s storitvijo, nad 500 g do 1000 g</t>
  </si>
  <si>
    <t>Priporočeno pismo s storitvijo, nad 1000 g do 2000 g</t>
  </si>
  <si>
    <t>Priporočeno pismo mednarodni</t>
  </si>
  <si>
    <t>Priporočeno pismo do 20 g, medn.</t>
  </si>
  <si>
    <t>Priporočeno pismo nad 20 g do 100 g, medn.</t>
  </si>
  <si>
    <t>Priporočeno pismo nad 100 g do 250 g, medn.</t>
  </si>
  <si>
    <t xml:space="preserve">Priporočeno pismo nad 250 g do 500 g, medn. </t>
  </si>
  <si>
    <t>Priporočeno pismo nad 500 g do 1000 g, medn.</t>
  </si>
  <si>
    <t>Priporočeno pismo nad 1000 g do 2000 g, medn.</t>
  </si>
  <si>
    <t>Priporočeno pismo s storitvijo mednarodni</t>
  </si>
  <si>
    <t>Priporočeno pismo s storitvijo do 20 g, medn.</t>
  </si>
  <si>
    <t>Priporočeno pismo s storitvijo nad 20 g do 100 g, med</t>
  </si>
  <si>
    <t xml:space="preserve">Priporočeno pismo s storitvijo nad 100 g do 250 g, medn. </t>
  </si>
  <si>
    <t>Priporočeno pismo s storitvijo nad 250 g do 500 g, medn.</t>
  </si>
  <si>
    <t>ZUP, ZPP, ZKP notranji</t>
  </si>
  <si>
    <t>Pismo v pravdnem postopku do 20 g</t>
  </si>
  <si>
    <t>Pismo v pravdnem postopku - osebno, nad 20 g do 100 g</t>
  </si>
  <si>
    <t>Pismo v upravnem postopku do 20 g</t>
  </si>
  <si>
    <t>Pismo v upravnem postopku nad 20g do 100 g</t>
  </si>
  <si>
    <t>Hitra pošta po Sloveniji notranji</t>
  </si>
  <si>
    <t>Hitra pošta po Sloveniji do 1 kg</t>
  </si>
  <si>
    <t>Hitra pošta po Sloveniji nad 25 kg do 30 kg</t>
  </si>
  <si>
    <t>Hitra pošta po Sloveniji nad 30 kg do 40 kg</t>
  </si>
  <si>
    <t>Paket notranji</t>
  </si>
  <si>
    <t>Paket do 2 kg</t>
  </si>
  <si>
    <t>Paket nad 2 kg do 5 kg</t>
  </si>
  <si>
    <t>Paket nad 10 kg do 15 kg</t>
  </si>
  <si>
    <t>Paket s storitvijo nad 2 kg do 5 kg</t>
  </si>
  <si>
    <t>Poslovni paket isti naslovnik notranji do 50 kg</t>
  </si>
  <si>
    <t xml:space="preserve">Poslovni paket - isti naslovnik nad 15 kg do 20 kg </t>
  </si>
  <si>
    <t xml:space="preserve">Poslovni paket - isti naslovnik nad 20 kg do 25 kg </t>
  </si>
  <si>
    <t xml:space="preserve">Poslovni paket - isti naslovnik nad 25 kg do 30 kg </t>
  </si>
  <si>
    <t xml:space="preserve">Poslovni paket - isti naslovnik nad 30 kg do 40 kg </t>
  </si>
  <si>
    <t xml:space="preserve">Poslovni paket - isti naslovnik nad 40 kg do 50 kg </t>
  </si>
  <si>
    <t xml:space="preserve">Poslovni paket - isti naslovnik nad 5 kg do 10 kg </t>
  </si>
  <si>
    <t>Poslovni paket isti naslovnik notranji nad 50 kg</t>
  </si>
  <si>
    <t xml:space="preserve">Poslovni paket - isti naslovnik nad 60 kg do 70 kg </t>
  </si>
  <si>
    <t>Poslovni paket notranji</t>
  </si>
  <si>
    <t xml:space="preserve">Poslovni paket do 2 kg </t>
  </si>
  <si>
    <t xml:space="preserve">Poslovni paket nad 10 kg do 15 kg </t>
  </si>
  <si>
    <t xml:space="preserve">Poslovni paket nad 15 kg do 20 kg </t>
  </si>
  <si>
    <t xml:space="preserve">Poslovni paket nad 2 kg do 5 kg </t>
  </si>
  <si>
    <t xml:space="preserve">Poslovni paket nad 20 kg do 25 kg </t>
  </si>
  <si>
    <t xml:space="preserve">Poslovni paket nad 25 kg do 30 kg </t>
  </si>
  <si>
    <t xml:space="preserve">Poslovni paket nad 30 kg do 40 kg </t>
  </si>
  <si>
    <t xml:space="preserve">Poslovni paket nad 40 kg do 50 kg </t>
  </si>
  <si>
    <t xml:space="preserve">Poslovni paket nad 5 kg do 10 kg </t>
  </si>
  <si>
    <t>Naslovljena direktna pošta notranji</t>
  </si>
  <si>
    <t xml:space="preserve">Naslovljena direktna pošta nad 110 g do 120 g </t>
  </si>
  <si>
    <t>Naslovljena publikacija notranji</t>
  </si>
  <si>
    <t>Naslovljena publikacija nad 80 g do 90 g</t>
  </si>
  <si>
    <t>Naslovljena publikacija nad 90 g do 100 g</t>
  </si>
  <si>
    <t>Vrednostno pismo notranji</t>
  </si>
  <si>
    <t xml:space="preserve">Vrednostno pismo nad 500 g do 1000 g </t>
  </si>
  <si>
    <t>Vrednostno poslovanje za vrednostno pismo notranji</t>
  </si>
  <si>
    <t>Vredn. poslovanje za vrednostno pismo brez storitve</t>
  </si>
  <si>
    <t>Vrednostno pismo s storitvijo nad 500 g do 1000 g</t>
  </si>
  <si>
    <t>Vrednostno poslovanje za vrednostno pismo s storitvijo</t>
  </si>
  <si>
    <t>Tiskovina notranji</t>
  </si>
  <si>
    <t>Tiskovina do 100 g</t>
  </si>
  <si>
    <t>Naslovljena direktna pošta mednarodni</t>
  </si>
  <si>
    <t>Naslovljena publikacija mednarodni</t>
  </si>
  <si>
    <t>Naslovljena publikacija nad 80 g do 90 g, medn.</t>
  </si>
  <si>
    <t xml:space="preserve">Naslovljena publikacija nad 90 g do 100 g, medn. </t>
  </si>
  <si>
    <t>* Ocenjena količina je določena na podlagi izkušenj iz preteklih let in je zgolj okvirni kazalec letne porabe naročnika po opredeljenih storitvah. Naročnik</t>
  </si>
  <si>
    <t>se ne obvezuje, da bo ocenjena letna količina opravljenih storitev realizirana oz. presežena.</t>
  </si>
  <si>
    <t>Kraj in datum:______________________</t>
  </si>
  <si>
    <t>Žig in podpis:_____________</t>
  </si>
  <si>
    <t>SKLOP 2</t>
  </si>
  <si>
    <t xml:space="preserve">SKLOP 1 </t>
  </si>
  <si>
    <t>Zap. št.</t>
  </si>
  <si>
    <t>Vrsta pošiljke oziroma storitev</t>
  </si>
  <si>
    <t>Količina (kos)</t>
  </si>
  <si>
    <t>Cena na enoto v EUR brez DDV</t>
  </si>
  <si>
    <t>Stopnja DDV v %</t>
  </si>
  <si>
    <t>Cena na enoto v EUR z DDV</t>
  </si>
  <si>
    <t>Vrednost za celotno količino v EUR brez DDV</t>
  </si>
  <si>
    <t>Vrednost za celotno količino v EUR z DDV</t>
  </si>
  <si>
    <t>Hitra pošta do 0,5 kg - Alžirija</t>
  </si>
  <si>
    <t>Hitra pošta do 0,5 kg - Avstrija</t>
  </si>
  <si>
    <t>Hitra pošta do 0,5 kg - Azerbajdžan</t>
  </si>
  <si>
    <t>Hitra pošta do 0,5 kg - Belgija</t>
  </si>
  <si>
    <t>Hitra pošta do 0,5 kg - Bolgarija</t>
  </si>
  <si>
    <t>Hitra pošta do 0,5 kg - Češka</t>
  </si>
  <si>
    <t>Hitra pošta do 0,5 kg - Črna gora</t>
  </si>
  <si>
    <t>Hitra pošta do 0,5 kg - Danska</t>
  </si>
  <si>
    <t>Hitra pošta do 0,5 kg - Estonija</t>
  </si>
  <si>
    <t>Hitra pošta do 0,5 kg - Finska</t>
  </si>
  <si>
    <t>Hitra pošta do 0,5 kg - Francija</t>
  </si>
  <si>
    <t>Hitra pošta do 0,5 kg - Grčija</t>
  </si>
  <si>
    <t>Hitra pošta do 0,5 kg - Gruzija</t>
  </si>
  <si>
    <t>Hitra pošta do 0,5 kg - Hrvaška</t>
  </si>
  <si>
    <t>Hitra pošta do 0,5 kg - Hong Kong</t>
  </si>
  <si>
    <t>Hitra pošta do 0,5 kg - Indija</t>
  </si>
  <si>
    <t>Hitra pošta do 0,5 kg - Iran</t>
  </si>
  <si>
    <t>Hitra pošta do 0,5 kg - Irska</t>
  </si>
  <si>
    <t>Hitra pošta do 0,5 kg - Italija</t>
  </si>
  <si>
    <t>Hitra pošta do 0,5 kg - Izrael</t>
  </si>
  <si>
    <t>Hitra pošta do 0,5 kg - Japonska</t>
  </si>
  <si>
    <t>Hitra pošta do 0,5 kg - Južna Afrika</t>
  </si>
  <si>
    <t>Hitra pošta do 0,5 kg - Južna Koreja</t>
  </si>
  <si>
    <t>Hitra pošta do 0,5 kg - Kanada</t>
  </si>
  <si>
    <t>Hitra pošta do 0,5 kg - Kitajska</t>
  </si>
  <si>
    <t>Hitra pošta do 0,5 kg - Latvija</t>
  </si>
  <si>
    <t>Hitra pošta do 0,5 kg - Litva</t>
  </si>
  <si>
    <t>Hitra pošta do 0,5 kg - Luksemburg</t>
  </si>
  <si>
    <t>Hitra pošta do 0,5 kg - Madžarska</t>
  </si>
  <si>
    <t>Hitra pošta do 0,5 kg - Makedonija</t>
  </si>
  <si>
    <t>Hitra pošta do 0,5 kg - Maroko</t>
  </si>
  <si>
    <t>Hitra pošta do 0,5 kg - Nemčija</t>
  </si>
  <si>
    <t>Hitra pošta do 0,5 kg - Nizozemska</t>
  </si>
  <si>
    <t>Hitra pošta do 0,5 kg - Norveška</t>
  </si>
  <si>
    <t>Hitra pošta do 0,5 kg - Pakistan</t>
  </si>
  <si>
    <t>Hitra pošta do 0,5 kg - Poljska</t>
  </si>
  <si>
    <t>Hitra pošta do 0,5 kg - Portugalska</t>
  </si>
  <si>
    <t>Hitra pošta do 0,5 kg - Romunija</t>
  </si>
  <si>
    <t>Hitra pošta do 0,5 kg - Rusija</t>
  </si>
  <si>
    <t>Hitra pošta do 0,5 kg - Singapur</t>
  </si>
  <si>
    <t>Hitra pošta do 0,5 kg - Sirija</t>
  </si>
  <si>
    <t>Hitra pošta do 0,5 kg - Slovaška</t>
  </si>
  <si>
    <t>Hitra pošta do 0,5 kg - Srbija</t>
  </si>
  <si>
    <t>Hitra pošta do 0,5 kg - Španija</t>
  </si>
  <si>
    <t>Hitra pošta do 0,5 kg - Švedska</t>
  </si>
  <si>
    <t>Hitra pošta do 0,5 kg - Švica</t>
  </si>
  <si>
    <t>Hitra pošta do 0,5 kg - Turčija</t>
  </si>
  <si>
    <t>Hitra pošta do 0,5 kg - Ukrajina</t>
  </si>
  <si>
    <t>Hitra pošta do 0,5 kg - Velika Britanija</t>
  </si>
  <si>
    <t>Hitra pošta do 0,5 kg - ZDA</t>
  </si>
  <si>
    <t>Hitra pošta od 0,5 kg do 1 kg - Belgija</t>
  </si>
  <si>
    <t>Hitra pošta od 0,5 kg do 1 kg - Češka</t>
  </si>
  <si>
    <t>Hitra pošta od 0,5 kg do 1 kg - Hong Kong</t>
  </si>
  <si>
    <t>Hitra pošta od 0,5 kg do 1 kg - Italija</t>
  </si>
  <si>
    <t>Hitra pošta od 0,5 kg do 1 kg - Nemčija</t>
  </si>
  <si>
    <t>Hitra pošta od 0,5 kg do 1 kg - Slovaška</t>
  </si>
  <si>
    <t>Hitra pošta od 0,5 kg do 1 kg - Španija</t>
  </si>
  <si>
    <t>Hitra pošta od 0,5 kg do 1 kg - Švedska</t>
  </si>
  <si>
    <t>Hitra pošta od 0,5 kg do 1 kg - Švica</t>
  </si>
  <si>
    <t>Hitra pošta od 0,5 kg do 1 kg - Velika Britanija</t>
  </si>
  <si>
    <t>Hitra pošta od 0,5 kg do 1 kg - ZDA</t>
  </si>
  <si>
    <t>Hitra pošta od 1 kg do 1,5 kg - Belgija</t>
  </si>
  <si>
    <t>Hitra pošta od 1 kg do 1,5 kg - Francija</t>
  </si>
  <si>
    <t>Hitra pošta od 1 kg do 1,5 kg - Hrvaška</t>
  </si>
  <si>
    <t>Hitra pošta od 1 kg do 1,5 kg - Irska</t>
  </si>
  <si>
    <t>Hitra pošta od 1 kg do 1,5 kg - Italija</t>
  </si>
  <si>
    <t>Hitra pošta od 1 kg do 1,5 kg - Izrael</t>
  </si>
  <si>
    <t xml:space="preserve">Hitra pošta od 1 kg do 1,5 kg - Južna Koreja </t>
  </si>
  <si>
    <t>Hitra pošta od 1 kg do 1,5 kg - Nemčija</t>
  </si>
  <si>
    <t>Hitra pošta od 1 kg do 1,5 kg - Nizozemska</t>
  </si>
  <si>
    <t>Hitra pošta od 1 kg do 1,5 kg - Rusija</t>
  </si>
  <si>
    <t>Hitra pošta od 1 kg do 1,5 kg - Savdska Arabija</t>
  </si>
  <si>
    <t>Hitra pošta od 1 kg do 1,5 kg - Srbija</t>
  </si>
  <si>
    <t>Hitra pošta od 1 kg do 1,5 kg - Švica</t>
  </si>
  <si>
    <t>Hitra pošta od 1 kg do 1,5 kg - Velika Britanija</t>
  </si>
  <si>
    <t>Hitra pošta od 1,5 kg do 2 kg - Francija</t>
  </si>
  <si>
    <t>Hitra pošta od 1,5 kg do 2 kg - Italija</t>
  </si>
  <si>
    <t>Hitra pošta od 1,5 kg do 2 kg - Nemčija</t>
  </si>
  <si>
    <t>Hitra pošta od 1,5 kg do 2 kg - Španija</t>
  </si>
  <si>
    <t>Hitra pošta od 1,5 kg do 2 kg - Švedska</t>
  </si>
  <si>
    <t>Hitra pošta od 1,5 kg do 2 kg - Švica</t>
  </si>
  <si>
    <t>Hitra pošta od 1,5 kg do 2 kg - Velika Britanija</t>
  </si>
  <si>
    <t>Hitra pošta od 2 kg do 2,5 kg - Belgija</t>
  </si>
  <si>
    <t>Hitra pošta od 2 kg do 2,5 kg - Francija</t>
  </si>
  <si>
    <t>Hitra pošta od 2 kg do 2,5 kg - Hrvaška</t>
  </si>
  <si>
    <t>Hitra pošta od 2 kg do 2,5 kg - Hong Kong</t>
  </si>
  <si>
    <t>Hitra pošta od 2 kg do 2,5 kg - Italija</t>
  </si>
  <si>
    <t>Hitra pošta od 2 kg do 2,5 kg - Nemčija</t>
  </si>
  <si>
    <t>Hitra pošta od 2 kg do 2,5 kg - Švica</t>
  </si>
  <si>
    <t>Hitra pošta od 2,5 kg do 3 kg - Belgija</t>
  </si>
  <si>
    <t>Hitra pošta od 2,5 kg do 3 kg - Litva</t>
  </si>
  <si>
    <t>Hitra pošta od 2,5 kg do 3 kg - Nemčija</t>
  </si>
  <si>
    <t>Hitra pošta od 2,5 kg do 3 kg - Poljska</t>
  </si>
  <si>
    <t>Hitra pošta od 2,5 kg do 3 kg - Švica</t>
  </si>
  <si>
    <t>Hitra pošta od 2,5 kg do 3 kg - Velika Britanija</t>
  </si>
  <si>
    <t>Hitra pošta od 2,5 kg do 3 kg - ZDA</t>
  </si>
  <si>
    <t>Hitra pošta od 3 kg do 3,5 kg - Avstrija</t>
  </si>
  <si>
    <t>Hitra pošta od 3 kg do 3,5 kg - Hrvaška</t>
  </si>
  <si>
    <t>Hitra pošta od 3 kg do 3,5 kg - Finska</t>
  </si>
  <si>
    <t>Hitra pošta od 3 kg do 3,5 kg - Francija</t>
  </si>
  <si>
    <t>Hitra pošta od 3 kg do 3,5 kg - Italija</t>
  </si>
  <si>
    <t>Hitra pošta od 3 kg do 3,5 kg - Kanada</t>
  </si>
  <si>
    <t>Hitra pošta od 3 kg do 3,5 kg - Nemčija</t>
  </si>
  <si>
    <t>Hitra pošta od 3 kg do 3,5 kg - Nizozemska</t>
  </si>
  <si>
    <t>Hitra pošta od 3 kg do 3,5 kg - Španija</t>
  </si>
  <si>
    <t>Hitra pošta od 3 kg do 3,5 kg - Švica</t>
  </si>
  <si>
    <t>Hitra pošta od 3 kg do 3,5 kg - Velika Britanija</t>
  </si>
  <si>
    <t>Hitra pošta od 3,5 kg do 4 kg - Francija</t>
  </si>
  <si>
    <t>Hitra pošta od 3,5 kg do 4 kg - Italija</t>
  </si>
  <si>
    <t>Hitra pošta od 3,5 kg do 4 kg - Nemčija</t>
  </si>
  <si>
    <t>Hitra pošta od 3,5 kg do 4 kg - Švica</t>
  </si>
  <si>
    <t>Hitra pošta od 3,5 kg do 4 kg - Velika Britanija</t>
  </si>
  <si>
    <t>Hitra pošta od 4 kg do 4,5 kg - Belgija</t>
  </si>
  <si>
    <t>Hitra pošta od 4 kg do 4,5 kg - Italija</t>
  </si>
  <si>
    <t>Hitra pošta od 4 kg do 4,5 kg - Japonska</t>
  </si>
  <si>
    <t>Hitra pošta od 4 kg do 4,5 kg - Madžarska</t>
  </si>
  <si>
    <t xml:space="preserve">Hitra pošta od 4 kg do 4,5 kg - Nemčija </t>
  </si>
  <si>
    <t>Hitra pošta od 4 kg do 4,5 kg - Norveška</t>
  </si>
  <si>
    <t>Hitra pošta od 4 kg do 4,5 kg - Poljska</t>
  </si>
  <si>
    <t>Hitra pošta od 4 kg do 4,5 kg - Španija</t>
  </si>
  <si>
    <t>Hitra pošta od 4 kg do 4,5 kg - Švica</t>
  </si>
  <si>
    <t>Hitra pošta od 4 kg do 4,5 kg - Velika Britanija</t>
  </si>
  <si>
    <t>Hitra pošta od 4,5 kg do 5 kg - Italija</t>
  </si>
  <si>
    <t>Hitra pošta od 5 kg do 5,5 kg - Francija</t>
  </si>
  <si>
    <t>Hitra pošta od 5 kg do 5,5 kg - Irska</t>
  </si>
  <si>
    <t>Hitra pošta od 5 kg do 5,5 kg - Litva</t>
  </si>
  <si>
    <t>Hitra pošta od 5 kg do 5,5 kg - Nemčija</t>
  </si>
  <si>
    <t>Hitra pošta od 5 kg do 5,5 kg - Švica</t>
  </si>
  <si>
    <t>Hitra pošta od 5 kg do 5,5 kg - Velika Britanija</t>
  </si>
  <si>
    <t>Hitra pošta od 5 kg do 5,5 kg - ZDA</t>
  </si>
  <si>
    <t>Hitra pošta od 5,5 kg do 6 kg - Belgija</t>
  </si>
  <si>
    <t>Hitra pošta od 5,5 kg do 6 kg - Grčija</t>
  </si>
  <si>
    <t>Hitra pošta od 5,5 kg do 6 kg - Nemčija</t>
  </si>
  <si>
    <t>Hitra pošta od 5,5 kg do 6 kg - Švica</t>
  </si>
  <si>
    <t>Hitra pošta od 6 kg do 6,5 kg - Češka</t>
  </si>
  <si>
    <t>Hitra pošta od 6 kg do 6,5 kg - Francija</t>
  </si>
  <si>
    <t>Hitra pošta od 6 kg do 6,5 kg - Nemčija</t>
  </si>
  <si>
    <t>Hitra pošta od 6 kg do 6,5 kg -ZDA</t>
  </si>
  <si>
    <t>Hitra pošta od 6,5 kg do 7 kg - Belgija</t>
  </si>
  <si>
    <t>Hitra pošta od 6,5 kg do 7 kg - Francija</t>
  </si>
  <si>
    <t>Hitra pošta od 6,5 kg do 7 kg - Portugalska</t>
  </si>
  <si>
    <t>Hitra pošta od 7 kg do 7,5 kg - Bolgarija</t>
  </si>
  <si>
    <t xml:space="preserve">Hitra pošta od 7 kg do 7,5 kg - Nemčija </t>
  </si>
  <si>
    <t>Hitra pošta od 7,5 kg do 8 kg - Češka</t>
  </si>
  <si>
    <t>Hitra pošta od 7,5 kg do 8 kg - Italija</t>
  </si>
  <si>
    <t>Hitra pošta od 7,5 kg do 8 kg - Nemčija</t>
  </si>
  <si>
    <t>Hitra pošta od 7,5 kg do 8 kg - Poljska</t>
  </si>
  <si>
    <t>Hitra pošta od 7,5 kg do 8 kg - Švica</t>
  </si>
  <si>
    <t>Hitra pošta od 7,5 kg do 8 kg - Velika Britanija</t>
  </si>
  <si>
    <t>Hitra pošta od 8 kg do 8,5 kg - Češka</t>
  </si>
  <si>
    <t>Hitra pošta od 8 kg do 8,5 kg - Nemčija</t>
  </si>
  <si>
    <t>Hitra pošta od 8 kg do 8,5 kg - Nizozemska</t>
  </si>
  <si>
    <t>Hitra pošta od 8 kg do 8,5 kg - Velika Britanija</t>
  </si>
  <si>
    <t>Hitra pošta od 9 kg do 9,5 kg - Danska</t>
  </si>
  <si>
    <t>Hitra pošta od 9 kg do 9,5 kg - Gana</t>
  </si>
  <si>
    <t>Hitra pošta od 9 kg do 9,5 kg - Italija</t>
  </si>
  <si>
    <t>Hitra pošta od 9 kg do 9,5 kg - Nemčija</t>
  </si>
  <si>
    <t>Hitra pošta od 9 kg do 9,5 kg - Velika Britanija</t>
  </si>
  <si>
    <t>Hitra pošta od 9,5 kg do 10 kg - Velika Britanija</t>
  </si>
  <si>
    <t>Hitra pošta od 10 kg do 10,5 kg - Avstralija</t>
  </si>
  <si>
    <t>Hitra pošta od 10 kg do 10,5 kg - Nemčija</t>
  </si>
  <si>
    <t>Hitra pošta od 10,5 kg do 11 kg - Švica</t>
  </si>
  <si>
    <t>Hitra pošta od 11 kg do 12 kg - Belgija</t>
  </si>
  <si>
    <t>Hitra pošta od 11 kg do 12 kg - Češka</t>
  </si>
  <si>
    <t>Hitra pošta od 11 kg do 12 kg - Francija</t>
  </si>
  <si>
    <t>Hitra pošta od 11 kg do 12 kg - Nemčija</t>
  </si>
  <si>
    <t>Hitra pošta od 17 kg do 18 kg - Nizozemska</t>
  </si>
  <si>
    <t>Skupna ponudbena cena za vso količino v EUR z DDV</t>
  </si>
  <si>
    <t>s</t>
  </si>
  <si>
    <t>Hitra pošta od 12 kg do 12,5 kg - Avstrija</t>
  </si>
  <si>
    <t>Hitra pošta od 12,5 kg do 13 kg - Avstrija</t>
  </si>
  <si>
    <t>Hitra pošta od 12,5 kg do 13 kg - Švica</t>
  </si>
  <si>
    <t>Hitra pošta od 13 kg do 13,5 kg - Švica</t>
  </si>
  <si>
    <t>Hitra pošta od 13,5 kg do 14 kg - Švica</t>
  </si>
  <si>
    <t>Hitra pošta od 14 kg do 14,5 kg - Belgija</t>
  </si>
  <si>
    <t>Hitra pošta od 14,5 kg do 15,5 kg - Avstrija</t>
  </si>
  <si>
    <t>Hitra pošta od 14,5 kg do 15,5 kg - Nemčija</t>
  </si>
  <si>
    <t>Hitra pošta od 14,5 kg do 15,5 kg - Hong Kong</t>
  </si>
  <si>
    <t>Hitra pošta od 14,5 kg do 15,5 kg - Italija</t>
  </si>
  <si>
    <t>Hitra pošta od 14,5 kg do 15,5 kg - Poljska</t>
  </si>
  <si>
    <t xml:space="preserve">Hitra pošta od 17 kg do 18 kg - Nemčija </t>
  </si>
  <si>
    <t>Hitra pošta od 18 kg do 19 kg - Nemčija</t>
  </si>
  <si>
    <t>Hitra pošta od 18 kg do 19 kg - Velika Britanija</t>
  </si>
  <si>
    <t>Hitra pošta od 19 kg do 20 kg - Španija</t>
  </si>
  <si>
    <t>Hitra pošta od 19,5 kg do 20,5 kg - Španija</t>
  </si>
  <si>
    <t>Hitra pošta od 20,5 kg do 21,5 kg - Italija</t>
  </si>
  <si>
    <t>Hitra pošta od 21,5 kg do 22,5 kg - Francija</t>
  </si>
  <si>
    <t>Hitra pošta od 22,5 kg do 23,5 kg - Nemčija</t>
  </si>
  <si>
    <t>Hitra pošta od 23,5 kg do 24,5 kg - Nemčija</t>
  </si>
  <si>
    <t>Hitra pošta od 26 kg do 26,5 kg - Nemčija</t>
  </si>
  <si>
    <t>Hitra pošta od 26,5 kg do 27 kg - Francija</t>
  </si>
  <si>
    <t>Hitra pošta od 35 kg do 36 kg - Francija</t>
  </si>
  <si>
    <t>Hitra pošta od 36 kg do 37 kg - Nizozemska</t>
  </si>
  <si>
    <t>Hitra pošta od 40 kg do 40,5 kg - Nemčija</t>
  </si>
  <si>
    <t>Hitra pošta od 40,5 kg do 41,5 kg - Avstrija</t>
  </si>
  <si>
    <t>Hitra pošta od 41,5 kg do 42,5 kg - Italija</t>
  </si>
  <si>
    <t>Hitra pošta od 60 kg do 61 kg - Nemčija</t>
  </si>
  <si>
    <t>Hitra pošta od 63 kg do 67 kg - Francija</t>
  </si>
  <si>
    <t>Hitra pošta od 93 kg do 94 kg - Francija</t>
  </si>
  <si>
    <t>Hitra pošta od 1,5 kg do 2 kg - Tajvan</t>
  </si>
  <si>
    <t>Hitra pošta od 1,5 kg do 2 kg - ZDA</t>
  </si>
  <si>
    <t>Hitra pošta od 2 kg do 2,5 kg - ZDA</t>
  </si>
  <si>
    <t>Hitra pošta od 3 kg do 3,5 kg - ZDA</t>
  </si>
  <si>
    <t>Hitra pošta od 3,5 kg do 4 kg - ZDA</t>
  </si>
  <si>
    <t>Hitra pošta od 9 kg do 9,5 kg - ZDA</t>
  </si>
  <si>
    <t>Hitra pošta od 36 kg do 37 kg - ZDA</t>
  </si>
  <si>
    <t>Hitra pošta od 123 kg do 124 kg - ZDA</t>
  </si>
  <si>
    <t>IZVOZ</t>
  </si>
  <si>
    <t>UVOZ</t>
  </si>
  <si>
    <t>Hitra pošta do 0,2 kg - ZDA</t>
  </si>
  <si>
    <t>Hitra pošta do 0,4 kg - Kanada</t>
  </si>
  <si>
    <t>Hitra pošta do 0,9 kg - ZDA</t>
  </si>
  <si>
    <t>Hitra pošta od 0,9 kg do 1 kg - Hong Kong</t>
  </si>
  <si>
    <t>Hitra pošta od 0,9 kg do 1 kg - Hrvaška</t>
  </si>
  <si>
    <t>Hitra pošta od 2,5 kg do 3 kg - Latvija</t>
  </si>
  <si>
    <t>Hitra pošta od 5 kg do 5,5 kg - Italija</t>
  </si>
  <si>
    <t>Hitra pošta od 7 kg do 7,5 kg - Belgija</t>
  </si>
  <si>
    <t>Hitra pošta od 7 kg do 7,5 kg - Kanada</t>
  </si>
  <si>
    <t>Hitra pošta od 13 kg do 14 kg - Gana</t>
  </si>
  <si>
    <t>Sklop 3: Paketi v mednarodnem oziroma čezmejnem prometu; Hitra pošta v tujino</t>
  </si>
  <si>
    <t>INSTITUT JOŽEF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</si>
</sst>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000"/>
  </numFmts>
  <fonts count="11" x14ac:knownFonts="1"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Alignment="1" applyProtection="1"/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3" borderId="4" xfId="0" applyFont="1" applyFill="1" applyBorder="1" applyProtection="1"/>
    <xf numFmtId="0" fontId="3" fillId="3" borderId="5" xfId="0" applyFont="1" applyFill="1" applyBorder="1" applyProtection="1"/>
    <xf numFmtId="0" fontId="0" fillId="3" borderId="5" xfId="0" applyFill="1" applyBorder="1" applyProtection="1"/>
    <xf numFmtId="0" fontId="0" fillId="3" borderId="5" xfId="0" applyFill="1" applyBorder="1" applyProtection="1">
      <protection locked="0"/>
    </xf>
    <xf numFmtId="0" fontId="0" fillId="3" borderId="6" xfId="0" applyFill="1" applyBorder="1" applyProtection="1"/>
    <xf numFmtId="0" fontId="3" fillId="4" borderId="4" xfId="0" applyFont="1" applyFill="1" applyBorder="1" applyProtection="1"/>
    <xf numFmtId="0" fontId="3" fillId="4" borderId="5" xfId="0" applyFont="1" applyFill="1" applyBorder="1" applyProtection="1"/>
    <xf numFmtId="3" fontId="3" fillId="4" borderId="5" xfId="0" applyNumberFormat="1" applyFont="1" applyFill="1" applyBorder="1" applyProtection="1"/>
    <xf numFmtId="0" fontId="3" fillId="4" borderId="5" xfId="0" applyFont="1" applyFill="1" applyBorder="1" applyProtection="1">
      <protection locked="0"/>
    </xf>
    <xf numFmtId="0" fontId="3" fillId="4" borderId="6" xfId="0" applyFont="1" applyFill="1" applyBorder="1" applyProtection="1"/>
    <xf numFmtId="0" fontId="0" fillId="0" borderId="4" xfId="0" applyBorder="1" applyAlignment="1" applyProtection="1">
      <alignment horizontal="left" indent="2"/>
    </xf>
    <xf numFmtId="0" fontId="0" fillId="0" borderId="5" xfId="0" applyBorder="1" applyProtection="1"/>
    <xf numFmtId="3" fontId="0" fillId="0" borderId="5" xfId="0" applyNumberFormat="1" applyBorder="1" applyProtection="1"/>
    <xf numFmtId="0" fontId="0" fillId="5" borderId="5" xfId="0" applyFill="1" applyBorder="1" applyProtection="1">
      <protection locked="0"/>
    </xf>
    <xf numFmtId="0" fontId="0" fillId="0" borderId="6" xfId="0" applyBorder="1" applyProtection="1"/>
    <xf numFmtId="0" fontId="3" fillId="4" borderId="4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 indent="2"/>
    </xf>
    <xf numFmtId="0" fontId="4" fillId="4" borderId="5" xfId="0" applyFont="1" applyFill="1" applyBorder="1" applyProtection="1"/>
    <xf numFmtId="3" fontId="4" fillId="4" borderId="5" xfId="0" applyNumberFormat="1" applyFont="1" applyFill="1" applyBorder="1" applyProtection="1"/>
    <xf numFmtId="0" fontId="4" fillId="4" borderId="5" xfId="0" applyFont="1" applyFill="1" applyBorder="1" applyProtection="1">
      <protection locked="0"/>
    </xf>
    <xf numFmtId="0" fontId="0" fillId="4" borderId="5" xfId="0" applyFill="1" applyBorder="1" applyProtection="1"/>
    <xf numFmtId="0" fontId="0" fillId="4" borderId="5" xfId="0" applyFill="1" applyBorder="1" applyProtection="1">
      <protection locked="0"/>
    </xf>
    <xf numFmtId="0" fontId="0" fillId="5" borderId="5" xfId="0" applyFont="1" applyFill="1" applyBorder="1" applyAlignment="1" applyProtection="1">
      <alignment horizontal="left" indent="2"/>
    </xf>
    <xf numFmtId="0" fontId="0" fillId="5" borderId="5" xfId="0" applyFont="1" applyFill="1" applyBorder="1" applyProtection="1"/>
    <xf numFmtId="3" fontId="0" fillId="5" borderId="5" xfId="0" applyNumberFormat="1" applyFont="1" applyFill="1" applyBorder="1" applyProtection="1"/>
    <xf numFmtId="0" fontId="0" fillId="5" borderId="5" xfId="0" applyFont="1" applyFill="1" applyBorder="1" applyProtection="1">
      <protection locked="0"/>
    </xf>
    <xf numFmtId="0" fontId="0" fillId="5" borderId="5" xfId="0" applyFill="1" applyBorder="1" applyProtection="1"/>
    <xf numFmtId="0" fontId="0" fillId="0" borderId="5" xfId="0" applyFont="1" applyBorder="1" applyAlignment="1" applyProtection="1">
      <alignment horizontal="left" indent="2"/>
    </xf>
    <xf numFmtId="0" fontId="3" fillId="4" borderId="5" xfId="0" applyFont="1" applyFill="1" applyBorder="1" applyAlignment="1" applyProtection="1">
      <alignment horizontal="left"/>
    </xf>
    <xf numFmtId="0" fontId="0" fillId="0" borderId="5" xfId="0" applyFont="1" applyBorder="1" applyAlignment="1" applyProtection="1">
      <alignment horizontal="left" indent="4"/>
    </xf>
    <xf numFmtId="0" fontId="0" fillId="0" borderId="0" xfId="0" applyFont="1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5" borderId="0" xfId="0" applyFill="1" applyBorder="1" applyProtection="1">
      <protection locked="0"/>
    </xf>
    <xf numFmtId="0" fontId="0" fillId="0" borderId="7" xfId="0" applyFill="1" applyBorder="1" applyProtection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9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4" fontId="7" fillId="0" borderId="5" xfId="1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5" xfId="0" applyFont="1" applyBorder="1"/>
    <xf numFmtId="43" fontId="6" fillId="0" borderId="5" xfId="1" applyFont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5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/>
  </sheetViews>
  <sheetFormatPr defaultRowHeight="15.75" x14ac:dyDescent="0.25"/>
  <cols>
    <col min="1" max="1" width="46.625" customWidth="1"/>
    <col min="2" max="3" width="0" hidden="1" customWidth="1"/>
    <col min="4" max="4" width="11.125" customWidth="1"/>
    <col min="5" max="5" width="12.5" customWidth="1"/>
    <col min="6" max="6" width="10.75" customWidth="1"/>
    <col min="7" max="7" width="11.125" customWidth="1"/>
    <col min="8" max="8" width="12.25" customWidth="1"/>
    <col min="9" max="9" width="13.5" customWidth="1"/>
  </cols>
  <sheetData>
    <row r="1" spans="1:9" ht="21" x14ac:dyDescent="0.35">
      <c r="A1" s="60" t="s">
        <v>346</v>
      </c>
    </row>
    <row r="2" spans="1:9" x14ac:dyDescent="0.25">
      <c r="A2" s="1" t="s">
        <v>117</v>
      </c>
      <c r="B2" s="2"/>
      <c r="C2" s="2"/>
      <c r="D2" s="2"/>
      <c r="E2" s="3"/>
      <c r="F2" s="3"/>
      <c r="G2" s="2"/>
      <c r="H2" s="2"/>
      <c r="I2" s="2"/>
    </row>
    <row r="3" spans="1:9" ht="18.75" x14ac:dyDescent="0.3">
      <c r="A3" s="1"/>
      <c r="B3" s="4"/>
      <c r="C3" s="4"/>
      <c r="D3" s="4" t="s">
        <v>0</v>
      </c>
      <c r="E3" s="4"/>
      <c r="F3" s="4"/>
      <c r="G3" s="4"/>
      <c r="H3" s="4"/>
      <c r="I3" s="4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1</v>
      </c>
      <c r="B5" s="2"/>
      <c r="C5" s="2"/>
      <c r="D5" s="2"/>
      <c r="E5" s="2"/>
      <c r="F5" s="2"/>
      <c r="G5" s="2"/>
      <c r="H5" s="2"/>
      <c r="I5" s="2"/>
    </row>
    <row r="6" spans="1:9" ht="16.5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90" x14ac:dyDescent="0.25">
      <c r="A7" s="5" t="s">
        <v>2</v>
      </c>
      <c r="B7" s="6" t="s">
        <v>3</v>
      </c>
      <c r="C7" s="6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8" t="s">
        <v>10</v>
      </c>
    </row>
    <row r="8" spans="1:9" x14ac:dyDescent="0.25">
      <c r="A8" s="9" t="s">
        <v>11</v>
      </c>
      <c r="B8" s="10"/>
      <c r="C8" s="10"/>
      <c r="D8" s="11"/>
      <c r="E8" s="12"/>
      <c r="F8" s="12"/>
      <c r="G8" s="11"/>
      <c r="H8" s="11"/>
      <c r="I8" s="13"/>
    </row>
    <row r="9" spans="1:9" x14ac:dyDescent="0.25">
      <c r="A9" s="14" t="s">
        <v>12</v>
      </c>
      <c r="B9" s="15">
        <f>1128+3771+1077+9</f>
        <v>5985</v>
      </c>
      <c r="C9" s="15">
        <v>8540</v>
      </c>
      <c r="D9" s="16">
        <v>10205</v>
      </c>
      <c r="E9" s="17"/>
      <c r="F9" s="17"/>
      <c r="G9" s="15">
        <f>+D9*E9</f>
        <v>0</v>
      </c>
      <c r="H9" s="15">
        <f>+G9*F9%</f>
        <v>0</v>
      </c>
      <c r="I9" s="18">
        <f>+G9+H9</f>
        <v>0</v>
      </c>
    </row>
    <row r="10" spans="1:9" x14ac:dyDescent="0.25">
      <c r="A10" s="14" t="s">
        <v>15</v>
      </c>
      <c r="B10" s="15"/>
      <c r="C10" s="15"/>
      <c r="D10" s="16">
        <v>12898</v>
      </c>
      <c r="E10" s="17"/>
      <c r="F10" s="17"/>
      <c r="G10" s="15">
        <v>0</v>
      </c>
      <c r="H10" s="15">
        <v>0</v>
      </c>
      <c r="I10" s="18">
        <v>0</v>
      </c>
    </row>
    <row r="11" spans="1:9" x14ac:dyDescent="0.25">
      <c r="A11" s="19" t="s">
        <v>16</v>
      </c>
      <c r="B11" s="20">
        <f>48+321+322+4+27+2</f>
        <v>724</v>
      </c>
      <c r="C11" s="20">
        <v>1020</v>
      </c>
      <c r="D11" s="21">
        <v>8936</v>
      </c>
      <c r="E11" s="22"/>
      <c r="F11" s="22"/>
      <c r="G11" s="20">
        <f t="shared" ref="G11:G30" si="0">+D11*E11</f>
        <v>0</v>
      </c>
      <c r="H11" s="20">
        <f t="shared" ref="H11:H35" si="1">+G11*F11%</f>
        <v>0</v>
      </c>
      <c r="I11" s="23">
        <f t="shared" ref="I11:I30" si="2">+G11+H11</f>
        <v>0</v>
      </c>
    </row>
    <row r="12" spans="1:9" x14ac:dyDescent="0.25">
      <c r="A12" s="19" t="s">
        <v>17</v>
      </c>
      <c r="B12" s="20">
        <f>17+74+49</f>
        <v>140</v>
      </c>
      <c r="C12" s="20">
        <v>200</v>
      </c>
      <c r="D12" s="21">
        <v>3230</v>
      </c>
      <c r="E12" s="22"/>
      <c r="F12" s="22"/>
      <c r="G12" s="20">
        <f t="shared" si="0"/>
        <v>0</v>
      </c>
      <c r="H12" s="20">
        <f t="shared" si="1"/>
        <v>0</v>
      </c>
      <c r="I12" s="23">
        <f t="shared" si="2"/>
        <v>0</v>
      </c>
    </row>
    <row r="13" spans="1:9" x14ac:dyDescent="0.25">
      <c r="A13" s="19" t="s">
        <v>18</v>
      </c>
      <c r="B13" s="20">
        <f>13+58+37</f>
        <v>108</v>
      </c>
      <c r="C13" s="20">
        <v>158</v>
      </c>
      <c r="D13" s="21">
        <v>307</v>
      </c>
      <c r="E13" s="22"/>
      <c r="F13" s="22"/>
      <c r="G13" s="20">
        <f t="shared" si="0"/>
        <v>0</v>
      </c>
      <c r="H13" s="20">
        <f t="shared" si="1"/>
        <v>0</v>
      </c>
      <c r="I13" s="23">
        <f t="shared" si="2"/>
        <v>0</v>
      </c>
    </row>
    <row r="14" spans="1:9" x14ac:dyDescent="0.25">
      <c r="A14" s="19" t="s">
        <v>19</v>
      </c>
      <c r="B14" s="20">
        <f>2+17+17</f>
        <v>36</v>
      </c>
      <c r="C14" s="20">
        <v>56</v>
      </c>
      <c r="D14" s="21">
        <v>161</v>
      </c>
      <c r="E14" s="22"/>
      <c r="F14" s="22"/>
      <c r="G14" s="20">
        <f t="shared" si="0"/>
        <v>0</v>
      </c>
      <c r="H14" s="20">
        <f t="shared" si="1"/>
        <v>0</v>
      </c>
      <c r="I14" s="23">
        <f t="shared" si="2"/>
        <v>0</v>
      </c>
    </row>
    <row r="15" spans="1:9" x14ac:dyDescent="0.25">
      <c r="A15" s="19" t="s">
        <v>20</v>
      </c>
      <c r="B15" s="20">
        <f>1+10+3</f>
        <v>14</v>
      </c>
      <c r="C15" s="20">
        <v>24</v>
      </c>
      <c r="D15" s="21">
        <v>141</v>
      </c>
      <c r="E15" s="22"/>
      <c r="F15" s="22"/>
      <c r="G15" s="20">
        <f t="shared" si="0"/>
        <v>0</v>
      </c>
      <c r="H15" s="20">
        <f t="shared" si="1"/>
        <v>0</v>
      </c>
      <c r="I15" s="23">
        <f t="shared" si="2"/>
        <v>0</v>
      </c>
    </row>
    <row r="16" spans="1:9" x14ac:dyDescent="0.25">
      <c r="A16" s="19" t="s">
        <v>21</v>
      </c>
      <c r="B16" s="20">
        <v>2</v>
      </c>
      <c r="C16" s="20">
        <v>2</v>
      </c>
      <c r="D16" s="21">
        <v>123</v>
      </c>
      <c r="E16" s="22"/>
      <c r="F16" s="22"/>
      <c r="G16" s="20">
        <f t="shared" si="0"/>
        <v>0</v>
      </c>
      <c r="H16" s="20">
        <f t="shared" si="1"/>
        <v>0</v>
      </c>
      <c r="I16" s="23">
        <f t="shared" si="2"/>
        <v>0</v>
      </c>
    </row>
    <row r="17" spans="1:9" x14ac:dyDescent="0.25">
      <c r="A17" s="14" t="s">
        <v>36</v>
      </c>
      <c r="B17" s="15"/>
      <c r="C17" s="15"/>
      <c r="D17" s="16">
        <v>3346</v>
      </c>
      <c r="E17" s="17"/>
      <c r="F17" s="17"/>
      <c r="G17" s="15">
        <f t="shared" si="0"/>
        <v>0</v>
      </c>
      <c r="H17" s="15">
        <v>0</v>
      </c>
      <c r="I17" s="18">
        <v>0</v>
      </c>
    </row>
    <row r="18" spans="1:9" x14ac:dyDescent="0.25">
      <c r="A18" s="19" t="s">
        <v>37</v>
      </c>
      <c r="B18" s="20">
        <f>29+120+63+3</f>
        <v>215</v>
      </c>
      <c r="C18" s="20">
        <v>315</v>
      </c>
      <c r="D18" s="21">
        <v>1846</v>
      </c>
      <c r="E18" s="22"/>
      <c r="F18" s="22"/>
      <c r="G18" s="20">
        <f t="shared" si="0"/>
        <v>0</v>
      </c>
      <c r="H18" s="20">
        <f t="shared" si="1"/>
        <v>0</v>
      </c>
      <c r="I18" s="23">
        <f t="shared" si="2"/>
        <v>0</v>
      </c>
    </row>
    <row r="19" spans="1:9" x14ac:dyDescent="0.25">
      <c r="A19" s="19" t="s">
        <v>38</v>
      </c>
      <c r="B19" s="20">
        <f>5+72+28+7+6</f>
        <v>118</v>
      </c>
      <c r="C19" s="20">
        <v>218</v>
      </c>
      <c r="D19" s="21">
        <v>1110</v>
      </c>
      <c r="E19" s="22"/>
      <c r="F19" s="22"/>
      <c r="G19" s="20">
        <f t="shared" si="0"/>
        <v>0</v>
      </c>
      <c r="H19" s="20">
        <f t="shared" si="1"/>
        <v>0</v>
      </c>
      <c r="I19" s="23">
        <f t="shared" si="2"/>
        <v>0</v>
      </c>
    </row>
    <row r="20" spans="1:9" x14ac:dyDescent="0.25">
      <c r="A20" s="19" t="s">
        <v>39</v>
      </c>
      <c r="B20" s="20">
        <f>34+112+71+5+6</f>
        <v>228</v>
      </c>
      <c r="C20" s="20">
        <v>328</v>
      </c>
      <c r="D20" s="21">
        <v>243</v>
      </c>
      <c r="E20" s="22"/>
      <c r="F20" s="22"/>
      <c r="G20" s="20">
        <f t="shared" si="0"/>
        <v>0</v>
      </c>
      <c r="H20" s="20">
        <f t="shared" si="1"/>
        <v>0</v>
      </c>
      <c r="I20" s="23">
        <f t="shared" si="2"/>
        <v>0</v>
      </c>
    </row>
    <row r="21" spans="1:9" x14ac:dyDescent="0.25">
      <c r="A21" s="19" t="s">
        <v>40</v>
      </c>
      <c r="B21" s="20">
        <f>70+134+144+2+16+1</f>
        <v>367</v>
      </c>
      <c r="C21" s="20">
        <v>467</v>
      </c>
      <c r="D21" s="21">
        <v>65</v>
      </c>
      <c r="E21" s="22"/>
      <c r="F21" s="22"/>
      <c r="G21" s="20">
        <f t="shared" si="0"/>
        <v>0</v>
      </c>
      <c r="H21" s="20">
        <f t="shared" si="1"/>
        <v>0</v>
      </c>
      <c r="I21" s="23">
        <f t="shared" si="2"/>
        <v>0</v>
      </c>
    </row>
    <row r="22" spans="1:9" x14ac:dyDescent="0.25">
      <c r="A22" s="19" t="s">
        <v>41</v>
      </c>
      <c r="B22" s="20">
        <f>20+54+86+3+12</f>
        <v>175</v>
      </c>
      <c r="C22" s="20">
        <v>275</v>
      </c>
      <c r="D22" s="21">
        <v>54</v>
      </c>
      <c r="E22" s="22"/>
      <c r="F22" s="22"/>
      <c r="G22" s="20">
        <f t="shared" si="0"/>
        <v>0</v>
      </c>
      <c r="H22" s="20">
        <f t="shared" si="1"/>
        <v>0</v>
      </c>
      <c r="I22" s="23">
        <f t="shared" si="2"/>
        <v>0</v>
      </c>
    </row>
    <row r="23" spans="1:9" x14ac:dyDescent="0.25">
      <c r="A23" s="19" t="s">
        <v>42</v>
      </c>
      <c r="B23" s="20">
        <f>5+8+17+10</f>
        <v>40</v>
      </c>
      <c r="C23" s="20">
        <v>70</v>
      </c>
      <c r="D23" s="21">
        <v>28</v>
      </c>
      <c r="E23" s="22"/>
      <c r="F23" s="22"/>
      <c r="G23" s="20">
        <f t="shared" si="0"/>
        <v>0</v>
      </c>
      <c r="H23" s="20">
        <f t="shared" si="1"/>
        <v>0</v>
      </c>
      <c r="I23" s="23">
        <f t="shared" si="2"/>
        <v>0</v>
      </c>
    </row>
    <row r="24" spans="1:9" x14ac:dyDescent="0.25">
      <c r="A24" s="14" t="s">
        <v>43</v>
      </c>
      <c r="B24" s="15"/>
      <c r="C24" s="15"/>
      <c r="D24" s="16">
        <v>238</v>
      </c>
      <c r="E24" s="17"/>
      <c r="F24" s="17"/>
      <c r="G24" s="15">
        <f t="shared" si="0"/>
        <v>0</v>
      </c>
      <c r="H24" s="15">
        <f t="shared" si="1"/>
        <v>0</v>
      </c>
      <c r="I24" s="18">
        <f t="shared" si="2"/>
        <v>0</v>
      </c>
    </row>
    <row r="25" spans="1:9" x14ac:dyDescent="0.25">
      <c r="A25" s="19" t="s">
        <v>44</v>
      </c>
      <c r="B25" s="20">
        <f>1+2+2</f>
        <v>5</v>
      </c>
      <c r="C25" s="20">
        <v>10</v>
      </c>
      <c r="D25" s="21">
        <v>46</v>
      </c>
      <c r="E25" s="22"/>
      <c r="F25" s="22"/>
      <c r="G25" s="20">
        <f t="shared" si="0"/>
        <v>0</v>
      </c>
      <c r="H25" s="20">
        <f t="shared" si="1"/>
        <v>0</v>
      </c>
      <c r="I25" s="23">
        <f t="shared" si="2"/>
        <v>0</v>
      </c>
    </row>
    <row r="26" spans="1:9" x14ac:dyDescent="0.25">
      <c r="A26" s="19" t="s">
        <v>45</v>
      </c>
      <c r="B26" s="20">
        <v>1</v>
      </c>
      <c r="C26" s="20">
        <v>3</v>
      </c>
      <c r="D26" s="21">
        <v>138</v>
      </c>
      <c r="E26" s="22"/>
      <c r="F26" s="22"/>
      <c r="G26" s="20">
        <f t="shared" si="0"/>
        <v>0</v>
      </c>
      <c r="H26" s="20">
        <f t="shared" si="1"/>
        <v>0</v>
      </c>
      <c r="I26" s="23">
        <f t="shared" si="2"/>
        <v>0</v>
      </c>
    </row>
    <row r="27" spans="1:9" x14ac:dyDescent="0.25">
      <c r="A27" s="19" t="s">
        <v>46</v>
      </c>
      <c r="B27" s="20"/>
      <c r="C27" s="20"/>
      <c r="D27" s="21">
        <v>36</v>
      </c>
      <c r="E27" s="22"/>
      <c r="F27" s="22"/>
      <c r="G27" s="20">
        <f t="shared" si="0"/>
        <v>0</v>
      </c>
      <c r="H27" s="20">
        <f t="shared" si="1"/>
        <v>0</v>
      </c>
      <c r="I27" s="23">
        <f t="shared" si="2"/>
        <v>0</v>
      </c>
    </row>
    <row r="28" spans="1:9" x14ac:dyDescent="0.25">
      <c r="A28" s="19" t="s">
        <v>47</v>
      </c>
      <c r="B28" s="20"/>
      <c r="C28" s="20"/>
      <c r="D28" s="21">
        <v>11</v>
      </c>
      <c r="E28" s="22"/>
      <c r="F28" s="22"/>
      <c r="G28" s="20">
        <f t="shared" si="0"/>
        <v>0</v>
      </c>
      <c r="H28" s="20">
        <f t="shared" si="1"/>
        <v>0</v>
      </c>
      <c r="I28" s="23">
        <f t="shared" si="2"/>
        <v>0</v>
      </c>
    </row>
    <row r="29" spans="1:9" x14ac:dyDescent="0.25">
      <c r="A29" s="19" t="s">
        <v>48</v>
      </c>
      <c r="B29" s="20"/>
      <c r="C29" s="20"/>
      <c r="D29" s="21">
        <v>4</v>
      </c>
      <c r="E29" s="22"/>
      <c r="F29" s="22"/>
      <c r="G29" s="20">
        <f t="shared" si="0"/>
        <v>0</v>
      </c>
      <c r="H29" s="20">
        <f t="shared" si="1"/>
        <v>0</v>
      </c>
      <c r="I29" s="23">
        <f t="shared" si="2"/>
        <v>0</v>
      </c>
    </row>
    <row r="30" spans="1:9" x14ac:dyDescent="0.25">
      <c r="A30" s="19" t="s">
        <v>49</v>
      </c>
      <c r="B30" s="20"/>
      <c r="C30" s="20"/>
      <c r="D30" s="21">
        <v>3</v>
      </c>
      <c r="E30" s="22"/>
      <c r="F30" s="22"/>
      <c r="G30" s="20">
        <f t="shared" si="0"/>
        <v>0</v>
      </c>
      <c r="H30" s="20">
        <f t="shared" si="1"/>
        <v>0</v>
      </c>
      <c r="I30" s="23">
        <f t="shared" si="2"/>
        <v>0</v>
      </c>
    </row>
    <row r="31" spans="1:9" x14ac:dyDescent="0.25">
      <c r="A31" s="26" t="s">
        <v>62</v>
      </c>
      <c r="B31" s="26"/>
      <c r="C31" s="26"/>
      <c r="D31" s="27">
        <v>5</v>
      </c>
      <c r="E31" s="28"/>
      <c r="F31" s="28"/>
      <c r="G31" s="26">
        <v>0</v>
      </c>
      <c r="H31" s="26">
        <v>0</v>
      </c>
      <c r="I31" s="26">
        <v>0</v>
      </c>
    </row>
    <row r="32" spans="1:9" x14ac:dyDescent="0.25">
      <c r="A32" s="25" t="s">
        <v>63</v>
      </c>
      <c r="B32" s="20"/>
      <c r="C32" s="20"/>
      <c r="D32" s="21"/>
      <c r="E32" s="22"/>
      <c r="F32" s="22"/>
      <c r="G32" s="20">
        <f>+D32*E32</f>
        <v>0</v>
      </c>
      <c r="H32" s="20">
        <f t="shared" si="1"/>
        <v>0</v>
      </c>
      <c r="I32" s="20">
        <f t="shared" ref="I32:I35" si="3">+G32+H32</f>
        <v>0</v>
      </c>
    </row>
    <row r="33" spans="1:9" x14ac:dyDescent="0.25">
      <c r="A33" s="25" t="s">
        <v>64</v>
      </c>
      <c r="B33" s="20"/>
      <c r="C33" s="20"/>
      <c r="D33" s="21"/>
      <c r="E33" s="22"/>
      <c r="F33" s="22"/>
      <c r="G33" s="20">
        <f>+D33*E33</f>
        <v>0</v>
      </c>
      <c r="H33" s="20">
        <f t="shared" si="1"/>
        <v>0</v>
      </c>
      <c r="I33" s="20">
        <f t="shared" si="3"/>
        <v>0</v>
      </c>
    </row>
    <row r="34" spans="1:9" x14ac:dyDescent="0.25">
      <c r="A34" s="25" t="s">
        <v>65</v>
      </c>
      <c r="B34" s="20"/>
      <c r="C34" s="20"/>
      <c r="D34" s="21">
        <v>5</v>
      </c>
      <c r="E34" s="22"/>
      <c r="F34" s="22"/>
      <c r="G34" s="20">
        <f>+D34*E34</f>
        <v>0</v>
      </c>
      <c r="H34" s="20">
        <f t="shared" si="1"/>
        <v>0</v>
      </c>
      <c r="I34" s="20">
        <f t="shared" si="3"/>
        <v>0</v>
      </c>
    </row>
    <row r="35" spans="1:9" x14ac:dyDescent="0.25">
      <c r="A35" s="25" t="s">
        <v>66</v>
      </c>
      <c r="B35" s="20"/>
      <c r="C35" s="20"/>
      <c r="D35" s="21"/>
      <c r="E35" s="22"/>
      <c r="F35" s="22"/>
      <c r="G35" s="20">
        <f>+D35*E35</f>
        <v>0</v>
      </c>
      <c r="H35" s="20">
        <f t="shared" si="1"/>
        <v>0</v>
      </c>
      <c r="I35" s="20">
        <f t="shared" si="3"/>
        <v>0</v>
      </c>
    </row>
    <row r="36" spans="1:9" x14ac:dyDescent="0.25">
      <c r="A36" s="15" t="s">
        <v>67</v>
      </c>
      <c r="B36" s="29"/>
      <c r="C36" s="29"/>
      <c r="D36" s="16">
        <v>3</v>
      </c>
      <c r="E36" s="30"/>
      <c r="F36" s="30"/>
      <c r="G36" s="15">
        <v>0</v>
      </c>
      <c r="H36" s="15">
        <v>0</v>
      </c>
      <c r="I36" s="15">
        <v>0</v>
      </c>
    </row>
    <row r="37" spans="1:9" x14ac:dyDescent="0.25">
      <c r="A37" s="25" t="s">
        <v>68</v>
      </c>
      <c r="B37" s="20"/>
      <c r="C37" s="20"/>
      <c r="D37" s="21">
        <v>1</v>
      </c>
      <c r="E37" s="22"/>
      <c r="F37" s="22"/>
      <c r="G37" s="20">
        <v>0</v>
      </c>
      <c r="H37" s="20">
        <v>0</v>
      </c>
      <c r="I37" s="20">
        <v>0</v>
      </c>
    </row>
    <row r="38" spans="1:9" x14ac:dyDescent="0.25">
      <c r="A38" s="25" t="s">
        <v>69</v>
      </c>
      <c r="B38" s="20"/>
      <c r="C38" s="20"/>
      <c r="D38" s="21">
        <v>1</v>
      </c>
      <c r="E38" s="22"/>
      <c r="F38" s="22"/>
      <c r="G38" s="20">
        <v>0</v>
      </c>
      <c r="H38" s="20">
        <v>0</v>
      </c>
      <c r="I38" s="20">
        <v>0</v>
      </c>
    </row>
    <row r="39" spans="1:9" x14ac:dyDescent="0.25">
      <c r="A39" s="25" t="s">
        <v>70</v>
      </c>
      <c r="B39" s="20"/>
      <c r="C39" s="20"/>
      <c r="D39" s="21">
        <v>1</v>
      </c>
      <c r="E39" s="22"/>
      <c r="F39" s="22"/>
      <c r="G39" s="20">
        <v>0</v>
      </c>
      <c r="H39" s="20">
        <v>0</v>
      </c>
      <c r="I39" s="20">
        <v>0</v>
      </c>
    </row>
    <row r="40" spans="1:9" x14ac:dyDescent="0.25">
      <c r="A40" s="15" t="s">
        <v>71</v>
      </c>
      <c r="B40" s="29"/>
      <c r="C40" s="29"/>
      <c r="D40" s="16">
        <v>12</v>
      </c>
      <c r="E40" s="30"/>
      <c r="F40" s="30"/>
      <c r="G40" s="15">
        <v>0</v>
      </c>
      <c r="H40" s="15">
        <v>0</v>
      </c>
      <c r="I40" s="15">
        <v>0</v>
      </c>
    </row>
    <row r="41" spans="1:9" x14ac:dyDescent="0.25">
      <c r="A41" s="31" t="s">
        <v>72</v>
      </c>
      <c r="B41" s="32"/>
      <c r="C41" s="32"/>
      <c r="D41" s="33">
        <v>1</v>
      </c>
      <c r="E41" s="34"/>
      <c r="F41" s="34"/>
      <c r="G41" s="32">
        <v>0</v>
      </c>
      <c r="H41" s="32">
        <v>0</v>
      </c>
      <c r="I41" s="32">
        <v>0</v>
      </c>
    </row>
    <row r="42" spans="1:9" x14ac:dyDescent="0.25">
      <c r="A42" s="31" t="s">
        <v>73</v>
      </c>
      <c r="B42" s="35"/>
      <c r="C42" s="35"/>
      <c r="D42" s="33">
        <v>9</v>
      </c>
      <c r="E42" s="22"/>
      <c r="F42" s="22"/>
      <c r="G42" s="35">
        <v>0</v>
      </c>
      <c r="H42" s="35">
        <v>0</v>
      </c>
      <c r="I42" s="35">
        <v>0</v>
      </c>
    </row>
    <row r="43" spans="1:9" x14ac:dyDescent="0.25">
      <c r="A43" s="36" t="s">
        <v>74</v>
      </c>
      <c r="B43" s="20"/>
      <c r="C43" s="20"/>
      <c r="D43" s="21">
        <v>1</v>
      </c>
      <c r="E43" s="22"/>
      <c r="F43" s="22"/>
      <c r="G43" s="20">
        <v>0</v>
      </c>
      <c r="H43" s="20">
        <v>0</v>
      </c>
      <c r="I43" s="20">
        <v>0</v>
      </c>
    </row>
    <row r="44" spans="1:9" x14ac:dyDescent="0.25">
      <c r="A44" s="36" t="s">
        <v>75</v>
      </c>
      <c r="B44" s="20"/>
      <c r="C44" s="20"/>
      <c r="D44" s="21">
        <v>1</v>
      </c>
      <c r="E44" s="22"/>
      <c r="F44" s="22"/>
      <c r="G44" s="20">
        <v>0</v>
      </c>
      <c r="H44" s="20">
        <v>0</v>
      </c>
      <c r="I44" s="20">
        <v>0</v>
      </c>
    </row>
    <row r="45" spans="1:9" x14ac:dyDescent="0.25">
      <c r="A45" s="15" t="s">
        <v>76</v>
      </c>
      <c r="B45" s="29"/>
      <c r="C45" s="29"/>
      <c r="D45" s="16">
        <v>23</v>
      </c>
      <c r="E45" s="30"/>
      <c r="F45" s="30"/>
      <c r="G45" s="15">
        <v>0</v>
      </c>
      <c r="H45" s="15">
        <v>0</v>
      </c>
      <c r="I45" s="15">
        <v>0</v>
      </c>
    </row>
    <row r="46" spans="1:9" x14ac:dyDescent="0.25">
      <c r="A46" s="36" t="s">
        <v>77</v>
      </c>
      <c r="B46" s="20"/>
      <c r="C46" s="20"/>
      <c r="D46" s="21">
        <v>2</v>
      </c>
      <c r="E46" s="22"/>
      <c r="F46" s="22"/>
      <c r="G46" s="20">
        <v>0</v>
      </c>
      <c r="H46" s="20">
        <v>0</v>
      </c>
      <c r="I46" s="20">
        <v>0</v>
      </c>
    </row>
    <row r="47" spans="1:9" x14ac:dyDescent="0.25">
      <c r="A47" s="36" t="s">
        <v>78</v>
      </c>
      <c r="B47" s="20"/>
      <c r="C47" s="20"/>
      <c r="D47" s="21">
        <v>4</v>
      </c>
      <c r="E47" s="22"/>
      <c r="F47" s="22"/>
      <c r="G47" s="20">
        <v>0</v>
      </c>
      <c r="H47" s="20">
        <v>0</v>
      </c>
      <c r="I47" s="20">
        <v>0</v>
      </c>
    </row>
    <row r="48" spans="1:9" x14ac:dyDescent="0.25">
      <c r="A48" s="36" t="s">
        <v>79</v>
      </c>
      <c r="B48" s="20"/>
      <c r="C48" s="20"/>
      <c r="D48" s="21">
        <v>2</v>
      </c>
      <c r="E48" s="22"/>
      <c r="F48" s="22"/>
      <c r="G48" s="20">
        <v>0</v>
      </c>
      <c r="H48" s="20">
        <v>0</v>
      </c>
      <c r="I48" s="20">
        <v>0</v>
      </c>
    </row>
    <row r="49" spans="1:9" x14ac:dyDescent="0.25">
      <c r="A49" s="36" t="s">
        <v>80</v>
      </c>
      <c r="B49" s="20"/>
      <c r="C49" s="20"/>
      <c r="D49" s="21">
        <v>5</v>
      </c>
      <c r="E49" s="22"/>
      <c r="F49" s="22"/>
      <c r="G49" s="20">
        <v>0</v>
      </c>
      <c r="H49" s="20">
        <v>0</v>
      </c>
      <c r="I49" s="20">
        <v>0</v>
      </c>
    </row>
    <row r="50" spans="1:9" x14ac:dyDescent="0.25">
      <c r="A50" s="36" t="s">
        <v>81</v>
      </c>
      <c r="B50" s="20"/>
      <c r="C50" s="20"/>
      <c r="D50" s="21">
        <v>7</v>
      </c>
      <c r="E50" s="22"/>
      <c r="F50" s="22"/>
      <c r="G50" s="20">
        <v>0</v>
      </c>
      <c r="H50" s="20">
        <v>0</v>
      </c>
      <c r="I50" s="20">
        <v>0</v>
      </c>
    </row>
    <row r="51" spans="1:9" x14ac:dyDescent="0.25">
      <c r="A51" s="36" t="s">
        <v>82</v>
      </c>
      <c r="B51" s="20"/>
      <c r="C51" s="20"/>
      <c r="D51" s="21">
        <v>3</v>
      </c>
      <c r="E51" s="22"/>
      <c r="F51" s="22"/>
      <c r="G51" s="20">
        <v>0</v>
      </c>
      <c r="H51" s="20">
        <v>0</v>
      </c>
      <c r="I51" s="20">
        <v>0</v>
      </c>
    </row>
    <row r="52" spans="1:9" x14ac:dyDescent="0.25">
      <c r="A52" s="15" t="s">
        <v>83</v>
      </c>
      <c r="B52" s="29"/>
      <c r="C52" s="29"/>
      <c r="D52" s="16">
        <v>8</v>
      </c>
      <c r="E52" s="30"/>
      <c r="F52" s="30"/>
      <c r="G52" s="15">
        <v>0</v>
      </c>
      <c r="H52" s="15">
        <v>0</v>
      </c>
      <c r="I52" s="15">
        <v>0</v>
      </c>
    </row>
    <row r="53" spans="1:9" x14ac:dyDescent="0.25">
      <c r="A53" s="36" t="s">
        <v>84</v>
      </c>
      <c r="B53" s="20"/>
      <c r="C53" s="20"/>
      <c r="D53" s="21">
        <v>8</v>
      </c>
      <c r="E53" s="22"/>
      <c r="F53" s="22"/>
      <c r="G53" s="20">
        <v>0</v>
      </c>
      <c r="H53" s="20">
        <v>0</v>
      </c>
      <c r="I53" s="20">
        <v>0</v>
      </c>
    </row>
    <row r="54" spans="1:9" x14ac:dyDescent="0.25">
      <c r="A54" s="15" t="s">
        <v>85</v>
      </c>
      <c r="B54" s="29"/>
      <c r="C54" s="29"/>
      <c r="D54" s="16">
        <v>1082</v>
      </c>
      <c r="E54" s="30"/>
      <c r="F54" s="30"/>
      <c r="G54" s="15">
        <v>0</v>
      </c>
      <c r="H54" s="15">
        <v>0</v>
      </c>
      <c r="I54" s="15">
        <v>0</v>
      </c>
    </row>
    <row r="55" spans="1:9" x14ac:dyDescent="0.25">
      <c r="A55" s="36" t="s">
        <v>86</v>
      </c>
      <c r="B55" s="20"/>
      <c r="C55" s="20"/>
      <c r="D55" s="21">
        <v>518</v>
      </c>
      <c r="E55" s="22"/>
      <c r="F55" s="22"/>
      <c r="G55" s="20">
        <v>0</v>
      </c>
      <c r="H55" s="20">
        <v>0</v>
      </c>
      <c r="I55" s="20">
        <v>0</v>
      </c>
    </row>
    <row r="56" spans="1:9" x14ac:dyDescent="0.25">
      <c r="A56" s="36" t="s">
        <v>87</v>
      </c>
      <c r="B56" s="20"/>
      <c r="C56" s="20"/>
      <c r="D56" s="21">
        <v>60</v>
      </c>
      <c r="E56" s="22"/>
      <c r="F56" s="22"/>
      <c r="G56" s="20">
        <v>0</v>
      </c>
      <c r="H56" s="20">
        <v>0</v>
      </c>
      <c r="I56" s="20">
        <v>0</v>
      </c>
    </row>
    <row r="57" spans="1:9" x14ac:dyDescent="0.25">
      <c r="A57" s="36" t="s">
        <v>88</v>
      </c>
      <c r="B57" s="20"/>
      <c r="C57" s="20"/>
      <c r="D57" s="21">
        <v>37</v>
      </c>
      <c r="E57" s="22"/>
      <c r="F57" s="22"/>
      <c r="G57" s="20">
        <v>0</v>
      </c>
      <c r="H57" s="20">
        <v>0</v>
      </c>
      <c r="I57" s="20">
        <v>0</v>
      </c>
    </row>
    <row r="58" spans="1:9" x14ac:dyDescent="0.25">
      <c r="A58" s="36" t="s">
        <v>89</v>
      </c>
      <c r="B58" s="20"/>
      <c r="C58" s="20"/>
      <c r="D58" s="21">
        <v>199</v>
      </c>
      <c r="E58" s="22"/>
      <c r="F58" s="22"/>
      <c r="G58" s="20">
        <v>0</v>
      </c>
      <c r="H58" s="20">
        <v>0</v>
      </c>
      <c r="I58" s="20">
        <v>0</v>
      </c>
    </row>
    <row r="59" spans="1:9" x14ac:dyDescent="0.25">
      <c r="A59" s="36" t="s">
        <v>90</v>
      </c>
      <c r="B59" s="20"/>
      <c r="C59" s="20"/>
      <c r="D59" s="21">
        <v>16</v>
      </c>
      <c r="E59" s="22"/>
      <c r="F59" s="22"/>
      <c r="G59" s="20">
        <v>0</v>
      </c>
      <c r="H59" s="20">
        <v>0</v>
      </c>
      <c r="I59" s="20">
        <v>0</v>
      </c>
    </row>
    <row r="60" spans="1:9" x14ac:dyDescent="0.25">
      <c r="A60" s="36" t="s">
        <v>91</v>
      </c>
      <c r="B60" s="20"/>
      <c r="C60" s="20"/>
      <c r="D60" s="21">
        <v>22</v>
      </c>
      <c r="E60" s="22"/>
      <c r="F60" s="22"/>
      <c r="G60" s="20">
        <v>0</v>
      </c>
      <c r="H60" s="20">
        <v>0</v>
      </c>
      <c r="I60" s="20">
        <v>0</v>
      </c>
    </row>
    <row r="61" spans="1:9" x14ac:dyDescent="0.25">
      <c r="A61" s="36" t="s">
        <v>92</v>
      </c>
      <c r="B61" s="20"/>
      <c r="C61" s="20"/>
      <c r="D61" s="21">
        <v>84</v>
      </c>
      <c r="E61" s="22"/>
      <c r="F61" s="22"/>
      <c r="G61" s="20">
        <v>0</v>
      </c>
      <c r="H61" s="20">
        <v>0</v>
      </c>
      <c r="I61" s="20">
        <v>0</v>
      </c>
    </row>
    <row r="62" spans="1:9" x14ac:dyDescent="0.25">
      <c r="A62" s="36" t="s">
        <v>93</v>
      </c>
      <c r="B62" s="20"/>
      <c r="C62" s="20"/>
      <c r="D62" s="21">
        <v>5</v>
      </c>
      <c r="E62" s="22"/>
      <c r="F62" s="22"/>
      <c r="G62" s="20">
        <v>0</v>
      </c>
      <c r="H62" s="20">
        <v>0</v>
      </c>
      <c r="I62" s="20">
        <v>0</v>
      </c>
    </row>
    <row r="63" spans="1:9" x14ac:dyDescent="0.25">
      <c r="A63" s="36" t="s">
        <v>94</v>
      </c>
      <c r="B63" s="20"/>
      <c r="C63" s="20"/>
      <c r="D63" s="21">
        <v>141</v>
      </c>
      <c r="E63" s="22"/>
      <c r="F63" s="22"/>
      <c r="G63" s="20">
        <v>0</v>
      </c>
      <c r="H63" s="20">
        <v>0</v>
      </c>
      <c r="I63" s="20">
        <v>0</v>
      </c>
    </row>
    <row r="64" spans="1:9" x14ac:dyDescent="0.25">
      <c r="A64" s="15" t="s">
        <v>95</v>
      </c>
      <c r="B64" s="29"/>
      <c r="C64" s="29"/>
      <c r="D64" s="16">
        <v>901</v>
      </c>
      <c r="E64" s="30"/>
      <c r="F64" s="30"/>
      <c r="G64" s="15">
        <v>0</v>
      </c>
      <c r="H64" s="15">
        <v>0</v>
      </c>
      <c r="I64" s="15">
        <v>0</v>
      </c>
    </row>
    <row r="65" spans="1:9" x14ac:dyDescent="0.25">
      <c r="A65" s="36" t="s">
        <v>96</v>
      </c>
      <c r="B65" s="20"/>
      <c r="C65" s="20"/>
      <c r="D65" s="21">
        <v>901</v>
      </c>
      <c r="E65" s="22"/>
      <c r="F65" s="22"/>
      <c r="G65" s="20">
        <v>0</v>
      </c>
      <c r="H65" s="20">
        <v>0</v>
      </c>
      <c r="I65" s="20">
        <v>0</v>
      </c>
    </row>
    <row r="66" spans="1:9" x14ac:dyDescent="0.25">
      <c r="A66" s="15" t="s">
        <v>97</v>
      </c>
      <c r="B66" s="29"/>
      <c r="C66" s="29"/>
      <c r="D66" s="16">
        <v>1796</v>
      </c>
      <c r="E66" s="30"/>
      <c r="F66" s="30"/>
      <c r="G66" s="15">
        <v>0</v>
      </c>
      <c r="H66" s="15">
        <v>0</v>
      </c>
      <c r="I66" s="15">
        <v>0</v>
      </c>
    </row>
    <row r="67" spans="1:9" x14ac:dyDescent="0.25">
      <c r="A67" s="36" t="s">
        <v>98</v>
      </c>
      <c r="B67" s="20"/>
      <c r="C67" s="20"/>
      <c r="D67" s="21">
        <v>897</v>
      </c>
      <c r="E67" s="22"/>
      <c r="F67" s="22"/>
      <c r="G67" s="20">
        <v>0</v>
      </c>
      <c r="H67" s="20">
        <v>0</v>
      </c>
      <c r="I67" s="20">
        <v>0</v>
      </c>
    </row>
    <row r="68" spans="1:9" x14ac:dyDescent="0.25">
      <c r="A68" s="36" t="s">
        <v>99</v>
      </c>
      <c r="B68" s="20"/>
      <c r="C68" s="20"/>
      <c r="D68" s="21">
        <v>899</v>
      </c>
      <c r="E68" s="22"/>
      <c r="F68" s="22"/>
      <c r="G68" s="20">
        <v>0</v>
      </c>
      <c r="H68" s="20">
        <v>0</v>
      </c>
      <c r="I68" s="20">
        <v>0</v>
      </c>
    </row>
    <row r="69" spans="1:9" x14ac:dyDescent="0.25">
      <c r="A69" s="37" t="s">
        <v>100</v>
      </c>
      <c r="B69" s="15"/>
      <c r="C69" s="15"/>
      <c r="D69" s="16">
        <v>1</v>
      </c>
      <c r="E69" s="17"/>
      <c r="F69" s="17"/>
      <c r="G69" s="15">
        <v>0</v>
      </c>
      <c r="H69" s="15">
        <v>0</v>
      </c>
      <c r="I69" s="15">
        <v>0</v>
      </c>
    </row>
    <row r="70" spans="1:9" x14ac:dyDescent="0.25">
      <c r="A70" s="36" t="s">
        <v>101</v>
      </c>
      <c r="B70" s="20"/>
      <c r="C70" s="20"/>
      <c r="D70" s="21">
        <v>1</v>
      </c>
      <c r="E70" s="22"/>
      <c r="F70" s="22"/>
      <c r="G70" s="20">
        <v>0</v>
      </c>
      <c r="H70" s="20">
        <v>0</v>
      </c>
      <c r="I70" s="20">
        <v>0</v>
      </c>
    </row>
    <row r="71" spans="1:9" x14ac:dyDescent="0.25">
      <c r="A71" s="37" t="s">
        <v>102</v>
      </c>
      <c r="B71" s="15"/>
      <c r="C71" s="15"/>
      <c r="D71" s="16">
        <v>1</v>
      </c>
      <c r="E71" s="17"/>
      <c r="F71" s="17"/>
      <c r="G71" s="15">
        <v>0</v>
      </c>
      <c r="H71" s="15">
        <v>0</v>
      </c>
      <c r="I71" s="15">
        <v>0</v>
      </c>
    </row>
    <row r="72" spans="1:9" x14ac:dyDescent="0.25">
      <c r="A72" s="38" t="s">
        <v>103</v>
      </c>
      <c r="B72" s="20"/>
      <c r="C72" s="20"/>
      <c r="D72" s="21">
        <v>1</v>
      </c>
      <c r="E72" s="22"/>
      <c r="F72" s="22"/>
      <c r="G72" s="20">
        <v>0</v>
      </c>
      <c r="H72" s="20">
        <v>0</v>
      </c>
      <c r="I72" s="20">
        <v>0</v>
      </c>
    </row>
    <row r="73" spans="1:9" x14ac:dyDescent="0.25">
      <c r="A73" s="15" t="s">
        <v>100</v>
      </c>
      <c r="B73" s="29"/>
      <c r="C73" s="29"/>
      <c r="D73" s="16">
        <v>1</v>
      </c>
      <c r="E73" s="30"/>
      <c r="F73" s="30"/>
      <c r="G73" s="15">
        <v>0</v>
      </c>
      <c r="H73" s="15">
        <v>0</v>
      </c>
      <c r="I73" s="15">
        <v>0</v>
      </c>
    </row>
    <row r="74" spans="1:9" x14ac:dyDescent="0.25">
      <c r="A74" s="36" t="s">
        <v>104</v>
      </c>
      <c r="B74" s="20"/>
      <c r="C74" s="20"/>
      <c r="D74" s="21">
        <v>1</v>
      </c>
      <c r="E74" s="22"/>
      <c r="F74" s="22"/>
      <c r="G74" s="20">
        <v>0</v>
      </c>
      <c r="H74" s="20">
        <v>0</v>
      </c>
      <c r="I74" s="20">
        <v>0</v>
      </c>
    </row>
    <row r="75" spans="1:9" x14ac:dyDescent="0.25">
      <c r="A75" s="15" t="s">
        <v>102</v>
      </c>
      <c r="B75" s="15"/>
      <c r="C75" s="15"/>
      <c r="D75" s="16">
        <v>1</v>
      </c>
      <c r="E75" s="17"/>
      <c r="F75" s="17"/>
      <c r="G75" s="15">
        <v>0</v>
      </c>
      <c r="H75" s="15">
        <v>0</v>
      </c>
      <c r="I75" s="15">
        <v>0</v>
      </c>
    </row>
    <row r="76" spans="1:9" x14ac:dyDescent="0.25">
      <c r="A76" s="36" t="s">
        <v>105</v>
      </c>
      <c r="B76" s="20"/>
      <c r="C76" s="20"/>
      <c r="D76" s="21">
        <v>1</v>
      </c>
      <c r="E76" s="22"/>
      <c r="F76" s="22"/>
      <c r="G76" s="20">
        <v>0</v>
      </c>
      <c r="H76" s="20">
        <v>0</v>
      </c>
      <c r="I76" s="20">
        <v>0</v>
      </c>
    </row>
    <row r="77" spans="1:9" x14ac:dyDescent="0.25">
      <c r="A77" s="37" t="s">
        <v>106</v>
      </c>
      <c r="B77" s="15"/>
      <c r="C77" s="15"/>
      <c r="D77" s="16">
        <v>4</v>
      </c>
      <c r="E77" s="17"/>
      <c r="F77" s="17"/>
      <c r="G77" s="15">
        <v>0</v>
      </c>
      <c r="H77" s="15">
        <v>0</v>
      </c>
      <c r="I77" s="15">
        <v>0</v>
      </c>
    </row>
    <row r="78" spans="1:9" x14ac:dyDescent="0.25">
      <c r="A78" s="36" t="s">
        <v>107</v>
      </c>
      <c r="B78" s="20"/>
      <c r="C78" s="20"/>
      <c r="D78" s="21">
        <v>4</v>
      </c>
      <c r="E78" s="22"/>
      <c r="F78" s="22"/>
      <c r="G78" s="20">
        <v>0</v>
      </c>
      <c r="H78" s="20">
        <v>0</v>
      </c>
      <c r="I78" s="20">
        <v>0</v>
      </c>
    </row>
    <row r="79" spans="1:9" x14ac:dyDescent="0.25">
      <c r="A79" s="39"/>
      <c r="B79" s="40"/>
      <c r="C79" s="40"/>
      <c r="D79" s="41"/>
      <c r="E79" s="42"/>
      <c r="F79" s="42"/>
      <c r="G79" s="40"/>
      <c r="H79" s="40"/>
      <c r="I79" s="40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43" t="s">
        <v>112</v>
      </c>
      <c r="B81" s="2"/>
      <c r="C81" s="2"/>
      <c r="D81" s="2"/>
      <c r="E81" s="2"/>
      <c r="F81" s="2"/>
      <c r="G81" s="2"/>
      <c r="H81" s="2"/>
      <c r="I81" s="2"/>
    </row>
    <row r="82" spans="1:9" ht="18.75" x14ac:dyDescent="0.3">
      <c r="A82" s="43" t="s">
        <v>113</v>
      </c>
      <c r="B82" s="4"/>
      <c r="C82" s="4"/>
      <c r="D82" s="4"/>
      <c r="E82" s="4"/>
      <c r="F82" s="4"/>
      <c r="G82" s="4"/>
      <c r="H82" s="4"/>
      <c r="I82" s="4"/>
    </row>
    <row r="83" spans="1:9" ht="18.75" x14ac:dyDescent="0.3">
      <c r="A83" s="1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 t="s">
        <v>114</v>
      </c>
      <c r="B86" s="2"/>
      <c r="C86" s="2"/>
      <c r="D86" s="2"/>
      <c r="E86" s="3"/>
      <c r="F86" s="3"/>
      <c r="G86" s="2" t="s">
        <v>115</v>
      </c>
      <c r="H86" s="2"/>
      <c r="I8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A3" sqref="A3"/>
    </sheetView>
  </sheetViews>
  <sheetFormatPr defaultRowHeight="15.75" x14ac:dyDescent="0.25"/>
  <cols>
    <col min="1" max="1" width="51" customWidth="1"/>
    <col min="2" max="3" width="0" hidden="1" customWidth="1"/>
    <col min="4" max="4" width="11.125" customWidth="1"/>
    <col min="5" max="5" width="12.5" customWidth="1"/>
    <col min="6" max="6" width="10.75" customWidth="1"/>
    <col min="7" max="7" width="11.125" customWidth="1"/>
    <col min="8" max="8" width="12.25" customWidth="1"/>
    <col min="9" max="9" width="13.5" customWidth="1"/>
  </cols>
  <sheetData>
    <row r="1" spans="1:9" ht="21" x14ac:dyDescent="0.35">
      <c r="A1" s="60" t="s">
        <v>346</v>
      </c>
    </row>
    <row r="2" spans="1:9" x14ac:dyDescent="0.25">
      <c r="A2" s="1" t="s">
        <v>116</v>
      </c>
      <c r="B2" s="2"/>
      <c r="C2" s="2"/>
      <c r="D2" s="2"/>
      <c r="E2" s="3"/>
      <c r="F2" s="3"/>
      <c r="G2" s="2"/>
      <c r="H2" s="2"/>
      <c r="I2" s="2"/>
    </row>
    <row r="3" spans="1:9" ht="18.75" x14ac:dyDescent="0.3">
      <c r="A3" s="1"/>
      <c r="B3" s="4"/>
      <c r="C3" s="4"/>
      <c r="D3" s="4" t="s">
        <v>0</v>
      </c>
      <c r="E3" s="4"/>
      <c r="F3" s="4"/>
      <c r="G3" s="4"/>
      <c r="H3" s="4"/>
      <c r="I3" s="4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 t="s">
        <v>1</v>
      </c>
      <c r="B5" s="2"/>
      <c r="C5" s="2"/>
      <c r="D5" s="2"/>
      <c r="E5" s="2"/>
      <c r="F5" s="2"/>
      <c r="G5" s="2"/>
      <c r="H5" s="2"/>
      <c r="I5" s="2"/>
    </row>
    <row r="6" spans="1:9" ht="16.5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90" x14ac:dyDescent="0.25">
      <c r="A7" s="5" t="s">
        <v>2</v>
      </c>
      <c r="B7" s="6" t="s">
        <v>3</v>
      </c>
      <c r="C7" s="6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8" t="s">
        <v>10</v>
      </c>
    </row>
    <row r="8" spans="1:9" x14ac:dyDescent="0.25">
      <c r="A8" s="9" t="s">
        <v>11</v>
      </c>
      <c r="B8" s="10"/>
      <c r="C8" s="10"/>
      <c r="D8" s="11"/>
      <c r="E8" s="12"/>
      <c r="F8" s="12"/>
      <c r="G8" s="11"/>
      <c r="H8" s="11"/>
      <c r="I8" s="13"/>
    </row>
    <row r="9" spans="1:9" x14ac:dyDescent="0.25">
      <c r="A9" s="14" t="s">
        <v>13</v>
      </c>
      <c r="B9" s="15"/>
      <c r="C9" s="15"/>
      <c r="D9" s="16">
        <v>637</v>
      </c>
      <c r="E9" s="17"/>
      <c r="F9" s="17"/>
      <c r="G9" s="15">
        <f t="shared" ref="G9:G35" si="0">+D9*E9</f>
        <v>0</v>
      </c>
      <c r="H9" s="15">
        <f t="shared" ref="H9:H35" si="1">+G9*F9%</f>
        <v>0</v>
      </c>
      <c r="I9" s="18">
        <f>+G9+H9</f>
        <v>0</v>
      </c>
    </row>
    <row r="10" spans="1:9" x14ac:dyDescent="0.25">
      <c r="A10" s="14" t="s">
        <v>14</v>
      </c>
      <c r="B10" s="15"/>
      <c r="C10" s="15"/>
      <c r="D10" s="16">
        <v>31</v>
      </c>
      <c r="E10" s="17"/>
      <c r="F10" s="17"/>
      <c r="G10" s="15">
        <v>0</v>
      </c>
      <c r="H10" s="15">
        <v>0</v>
      </c>
      <c r="I10" s="18">
        <v>0</v>
      </c>
    </row>
    <row r="11" spans="1:9" x14ac:dyDescent="0.25">
      <c r="A11" s="14" t="s">
        <v>22</v>
      </c>
      <c r="B11" s="15">
        <v>1</v>
      </c>
      <c r="C11" s="15">
        <v>5</v>
      </c>
      <c r="D11" s="16">
        <v>582</v>
      </c>
      <c r="E11" s="17"/>
      <c r="F11" s="17"/>
      <c r="G11" s="15">
        <f t="shared" si="0"/>
        <v>0</v>
      </c>
      <c r="H11" s="15">
        <f t="shared" si="1"/>
        <v>0</v>
      </c>
      <c r="I11" s="18">
        <f t="shared" ref="I11:I35" si="2">+G11+H11</f>
        <v>0</v>
      </c>
    </row>
    <row r="12" spans="1:9" x14ac:dyDescent="0.25">
      <c r="A12" s="19" t="s">
        <v>23</v>
      </c>
      <c r="B12" s="20"/>
      <c r="C12" s="20"/>
      <c r="D12" s="21">
        <v>364</v>
      </c>
      <c r="E12" s="22"/>
      <c r="F12" s="22"/>
      <c r="G12" s="20">
        <f t="shared" si="0"/>
        <v>0</v>
      </c>
      <c r="H12" s="20">
        <f t="shared" si="1"/>
        <v>0</v>
      </c>
      <c r="I12" s="23">
        <f t="shared" si="2"/>
        <v>0</v>
      </c>
    </row>
    <row r="13" spans="1:9" x14ac:dyDescent="0.25">
      <c r="A13" s="19" t="s">
        <v>24</v>
      </c>
      <c r="B13" s="20"/>
      <c r="C13" s="20"/>
      <c r="D13" s="21">
        <v>80</v>
      </c>
      <c r="E13" s="22"/>
      <c r="F13" s="22"/>
      <c r="G13" s="20">
        <f t="shared" si="0"/>
        <v>0</v>
      </c>
      <c r="H13" s="20">
        <f t="shared" si="1"/>
        <v>0</v>
      </c>
      <c r="I13" s="23">
        <f t="shared" si="2"/>
        <v>0</v>
      </c>
    </row>
    <row r="14" spans="1:9" x14ac:dyDescent="0.25">
      <c r="A14" s="19" t="s">
        <v>25</v>
      </c>
      <c r="B14" s="20"/>
      <c r="C14" s="20"/>
      <c r="D14" s="21">
        <v>46</v>
      </c>
      <c r="E14" s="22"/>
      <c r="F14" s="22"/>
      <c r="G14" s="20">
        <f t="shared" si="0"/>
        <v>0</v>
      </c>
      <c r="H14" s="20">
        <f t="shared" si="1"/>
        <v>0</v>
      </c>
      <c r="I14" s="23">
        <f t="shared" si="2"/>
        <v>0</v>
      </c>
    </row>
    <row r="15" spans="1:9" x14ac:dyDescent="0.25">
      <c r="A15" s="19" t="s">
        <v>26</v>
      </c>
      <c r="B15" s="20"/>
      <c r="C15" s="20"/>
      <c r="D15" s="21">
        <v>40</v>
      </c>
      <c r="E15" s="22"/>
      <c r="F15" s="22"/>
      <c r="G15" s="20">
        <f t="shared" si="0"/>
        <v>0</v>
      </c>
      <c r="H15" s="20">
        <f t="shared" si="1"/>
        <v>0</v>
      </c>
      <c r="I15" s="23">
        <f t="shared" si="2"/>
        <v>0</v>
      </c>
    </row>
    <row r="16" spans="1:9" x14ac:dyDescent="0.25">
      <c r="A16" s="19" t="s">
        <v>27</v>
      </c>
      <c r="B16" s="20"/>
      <c r="C16" s="20"/>
      <c r="D16" s="21">
        <v>23</v>
      </c>
      <c r="E16" s="22"/>
      <c r="F16" s="22"/>
      <c r="G16" s="20">
        <f t="shared" si="0"/>
        <v>0</v>
      </c>
      <c r="H16" s="20">
        <f t="shared" si="1"/>
        <v>0</v>
      </c>
      <c r="I16" s="23">
        <f t="shared" si="2"/>
        <v>0</v>
      </c>
    </row>
    <row r="17" spans="1:9" x14ac:dyDescent="0.25">
      <c r="A17" s="19" t="s">
        <v>28</v>
      </c>
      <c r="B17" s="20"/>
      <c r="C17" s="20"/>
      <c r="D17" s="21">
        <v>29</v>
      </c>
      <c r="E17" s="22"/>
      <c r="F17" s="22"/>
      <c r="G17" s="20">
        <f t="shared" si="0"/>
        <v>0</v>
      </c>
      <c r="H17" s="20">
        <f t="shared" si="1"/>
        <v>0</v>
      </c>
      <c r="I17" s="23">
        <f t="shared" si="2"/>
        <v>0</v>
      </c>
    </row>
    <row r="18" spans="1:9" x14ac:dyDescent="0.25">
      <c r="A18" s="24" t="s">
        <v>29</v>
      </c>
      <c r="B18" s="15"/>
      <c r="C18" s="15"/>
      <c r="D18" s="16">
        <v>138</v>
      </c>
      <c r="E18" s="17"/>
      <c r="F18" s="17"/>
      <c r="G18" s="15">
        <v>0</v>
      </c>
      <c r="H18" s="15">
        <v>0</v>
      </c>
      <c r="I18" s="18">
        <v>0</v>
      </c>
    </row>
    <row r="19" spans="1:9" x14ac:dyDescent="0.25">
      <c r="A19" s="19" t="s">
        <v>30</v>
      </c>
      <c r="B19" s="20"/>
      <c r="C19" s="20"/>
      <c r="D19" s="21">
        <v>19</v>
      </c>
      <c r="E19" s="22"/>
      <c r="F19" s="22"/>
      <c r="G19" s="20">
        <v>0</v>
      </c>
      <c r="H19" s="20">
        <v>0</v>
      </c>
      <c r="I19" s="23">
        <v>0</v>
      </c>
    </row>
    <row r="20" spans="1:9" x14ac:dyDescent="0.25">
      <c r="A20" s="19" t="s">
        <v>31</v>
      </c>
      <c r="B20" s="20"/>
      <c r="C20" s="20"/>
      <c r="D20" s="21">
        <v>63</v>
      </c>
      <c r="E20" s="22"/>
      <c r="F20" s="22"/>
      <c r="G20" s="20">
        <v>0</v>
      </c>
      <c r="H20" s="20">
        <v>0</v>
      </c>
      <c r="I20" s="23">
        <v>0</v>
      </c>
    </row>
    <row r="21" spans="1:9" x14ac:dyDescent="0.25">
      <c r="A21" s="19" t="s">
        <v>32</v>
      </c>
      <c r="B21" s="20"/>
      <c r="C21" s="20"/>
      <c r="D21" s="21">
        <v>4</v>
      </c>
      <c r="E21" s="22"/>
      <c r="F21" s="22"/>
      <c r="G21" s="20">
        <v>0</v>
      </c>
      <c r="H21" s="20">
        <v>0</v>
      </c>
      <c r="I21" s="23">
        <v>0</v>
      </c>
    </row>
    <row r="22" spans="1:9" x14ac:dyDescent="0.25">
      <c r="A22" s="19" t="s">
        <v>33</v>
      </c>
      <c r="B22" s="20"/>
      <c r="C22" s="20"/>
      <c r="D22" s="21">
        <v>10</v>
      </c>
      <c r="E22" s="22"/>
      <c r="F22" s="22"/>
      <c r="G22" s="20">
        <v>0</v>
      </c>
      <c r="H22" s="20">
        <v>0</v>
      </c>
      <c r="I22" s="23">
        <v>0</v>
      </c>
    </row>
    <row r="23" spans="1:9" x14ac:dyDescent="0.25">
      <c r="A23" s="19" t="s">
        <v>34</v>
      </c>
      <c r="B23" s="20"/>
      <c r="C23" s="20"/>
      <c r="D23" s="21">
        <v>13</v>
      </c>
      <c r="E23" s="22"/>
      <c r="F23" s="22"/>
      <c r="G23" s="20">
        <v>0</v>
      </c>
      <c r="H23" s="20">
        <v>0</v>
      </c>
      <c r="I23" s="23">
        <v>0</v>
      </c>
    </row>
    <row r="24" spans="1:9" x14ac:dyDescent="0.25">
      <c r="A24" s="19" t="s">
        <v>35</v>
      </c>
      <c r="B24" s="20"/>
      <c r="C24" s="20"/>
      <c r="D24" s="21">
        <v>29</v>
      </c>
      <c r="E24" s="22"/>
      <c r="F24" s="22"/>
      <c r="G24" s="20">
        <v>0</v>
      </c>
      <c r="H24" s="20">
        <v>0</v>
      </c>
      <c r="I24" s="23">
        <v>0</v>
      </c>
    </row>
    <row r="25" spans="1:9" x14ac:dyDescent="0.25">
      <c r="A25" s="14" t="s">
        <v>50</v>
      </c>
      <c r="B25" s="15"/>
      <c r="C25" s="15"/>
      <c r="D25" s="16">
        <v>572</v>
      </c>
      <c r="E25" s="17"/>
      <c r="F25" s="17"/>
      <c r="G25" s="15">
        <f t="shared" si="0"/>
        <v>0</v>
      </c>
      <c r="H25" s="15">
        <f t="shared" si="1"/>
        <v>0</v>
      </c>
      <c r="I25" s="18">
        <f t="shared" si="2"/>
        <v>0</v>
      </c>
    </row>
    <row r="26" spans="1:9" x14ac:dyDescent="0.25">
      <c r="A26" s="25" t="s">
        <v>51</v>
      </c>
      <c r="B26" s="20"/>
      <c r="C26" s="20"/>
      <c r="D26" s="21">
        <v>368</v>
      </c>
      <c r="E26" s="22"/>
      <c r="F26" s="22"/>
      <c r="G26" s="20">
        <f t="shared" si="0"/>
        <v>0</v>
      </c>
      <c r="H26" s="20">
        <f t="shared" si="1"/>
        <v>0</v>
      </c>
      <c r="I26" s="20">
        <f t="shared" si="2"/>
        <v>0</v>
      </c>
    </row>
    <row r="27" spans="1:9" x14ac:dyDescent="0.25">
      <c r="A27" s="25" t="s">
        <v>52</v>
      </c>
      <c r="B27" s="20">
        <f>5+72+28+7+6</f>
        <v>118</v>
      </c>
      <c r="C27" s="20">
        <v>218</v>
      </c>
      <c r="D27" s="21">
        <v>162</v>
      </c>
      <c r="E27" s="22"/>
      <c r="F27" s="22"/>
      <c r="G27" s="20">
        <f t="shared" si="0"/>
        <v>0</v>
      </c>
      <c r="H27" s="20">
        <f t="shared" si="1"/>
        <v>0</v>
      </c>
      <c r="I27" s="20">
        <f t="shared" si="2"/>
        <v>0</v>
      </c>
    </row>
    <row r="28" spans="1:9" x14ac:dyDescent="0.25">
      <c r="A28" s="25" t="s">
        <v>53</v>
      </c>
      <c r="B28" s="20">
        <f>34+112+71+5+6</f>
        <v>228</v>
      </c>
      <c r="C28" s="20">
        <v>328</v>
      </c>
      <c r="D28" s="21">
        <v>19</v>
      </c>
      <c r="E28" s="22"/>
      <c r="F28" s="22"/>
      <c r="G28" s="20">
        <f t="shared" si="0"/>
        <v>0</v>
      </c>
      <c r="H28" s="20">
        <f t="shared" si="1"/>
        <v>0</v>
      </c>
      <c r="I28" s="20">
        <f t="shared" si="2"/>
        <v>0</v>
      </c>
    </row>
    <row r="29" spans="1:9" x14ac:dyDescent="0.25">
      <c r="A29" s="25" t="s">
        <v>54</v>
      </c>
      <c r="B29" s="20">
        <f>70+134+144+2+16+1</f>
        <v>367</v>
      </c>
      <c r="C29" s="20">
        <v>467</v>
      </c>
      <c r="D29" s="21">
        <v>16</v>
      </c>
      <c r="E29" s="22"/>
      <c r="F29" s="22"/>
      <c r="G29" s="20">
        <f t="shared" si="0"/>
        <v>0</v>
      </c>
      <c r="H29" s="20">
        <f t="shared" si="1"/>
        <v>0</v>
      </c>
      <c r="I29" s="20">
        <f t="shared" si="2"/>
        <v>0</v>
      </c>
    </row>
    <row r="30" spans="1:9" x14ac:dyDescent="0.25">
      <c r="A30" s="25" t="s">
        <v>55</v>
      </c>
      <c r="B30" s="20">
        <f>20+54+86+3+12</f>
        <v>175</v>
      </c>
      <c r="C30" s="20">
        <v>275</v>
      </c>
      <c r="D30" s="21">
        <v>4</v>
      </c>
      <c r="E30" s="22"/>
      <c r="F30" s="22"/>
      <c r="G30" s="20">
        <f t="shared" si="0"/>
        <v>0</v>
      </c>
      <c r="H30" s="20">
        <f t="shared" si="1"/>
        <v>0</v>
      </c>
      <c r="I30" s="20">
        <f t="shared" si="2"/>
        <v>0</v>
      </c>
    </row>
    <row r="31" spans="1:9" x14ac:dyDescent="0.25">
      <c r="A31" s="25" t="s">
        <v>56</v>
      </c>
      <c r="B31" s="20">
        <f>5+8+17+10</f>
        <v>40</v>
      </c>
      <c r="C31" s="20">
        <v>70</v>
      </c>
      <c r="D31" s="21">
        <v>3</v>
      </c>
      <c r="E31" s="22"/>
      <c r="F31" s="22"/>
      <c r="G31" s="20">
        <f t="shared" si="0"/>
        <v>0</v>
      </c>
      <c r="H31" s="20">
        <f t="shared" si="1"/>
        <v>0</v>
      </c>
      <c r="I31" s="20">
        <f t="shared" si="2"/>
        <v>0</v>
      </c>
    </row>
    <row r="32" spans="1:9" x14ac:dyDescent="0.25">
      <c r="A32" s="15" t="s">
        <v>57</v>
      </c>
      <c r="B32" s="15"/>
      <c r="C32" s="15"/>
      <c r="D32" s="16">
        <v>25</v>
      </c>
      <c r="E32" s="17"/>
      <c r="F32" s="17"/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9" x14ac:dyDescent="0.25">
      <c r="A33" s="25" t="s">
        <v>58</v>
      </c>
      <c r="B33" s="20">
        <v>6</v>
      </c>
      <c r="C33" s="20">
        <v>10</v>
      </c>
      <c r="D33" s="21">
        <v>3</v>
      </c>
      <c r="E33" s="22"/>
      <c r="F33" s="22"/>
      <c r="G33" s="20">
        <f t="shared" si="0"/>
        <v>0</v>
      </c>
      <c r="H33" s="20">
        <f t="shared" si="1"/>
        <v>0</v>
      </c>
      <c r="I33" s="20">
        <f t="shared" si="2"/>
        <v>0</v>
      </c>
    </row>
    <row r="34" spans="1:9" x14ac:dyDescent="0.25">
      <c r="A34" s="25" t="s">
        <v>59</v>
      </c>
      <c r="B34" s="20">
        <v>1</v>
      </c>
      <c r="C34" s="20">
        <v>5</v>
      </c>
      <c r="D34" s="21">
        <v>22</v>
      </c>
      <c r="E34" s="22"/>
      <c r="F34" s="22"/>
      <c r="G34" s="20">
        <f t="shared" si="0"/>
        <v>0</v>
      </c>
      <c r="H34" s="20">
        <f t="shared" si="1"/>
        <v>0</v>
      </c>
      <c r="I34" s="20">
        <f t="shared" si="2"/>
        <v>0</v>
      </c>
    </row>
    <row r="35" spans="1:9" x14ac:dyDescent="0.25">
      <c r="A35" s="25" t="s">
        <v>60</v>
      </c>
      <c r="B35" s="20">
        <v>2</v>
      </c>
      <c r="C35" s="20">
        <v>5</v>
      </c>
      <c r="D35" s="21"/>
      <c r="E35" s="22"/>
      <c r="F35" s="22"/>
      <c r="G35" s="20">
        <f t="shared" si="0"/>
        <v>0</v>
      </c>
      <c r="H35" s="20">
        <f t="shared" si="1"/>
        <v>0</v>
      </c>
      <c r="I35" s="20">
        <f t="shared" si="2"/>
        <v>0</v>
      </c>
    </row>
    <row r="36" spans="1:9" x14ac:dyDescent="0.25">
      <c r="A36" s="25" t="s">
        <v>61</v>
      </c>
      <c r="B36" s="20"/>
      <c r="C36" s="20"/>
      <c r="D36" s="21"/>
      <c r="E36" s="22"/>
      <c r="F36" s="22"/>
      <c r="G36" s="20">
        <v>0</v>
      </c>
      <c r="H36" s="20">
        <v>0</v>
      </c>
      <c r="I36" s="20">
        <v>0</v>
      </c>
    </row>
    <row r="37" spans="1:9" x14ac:dyDescent="0.25">
      <c r="A37" s="37" t="s">
        <v>108</v>
      </c>
      <c r="B37" s="15"/>
      <c r="C37" s="15"/>
      <c r="D37" s="16">
        <v>11</v>
      </c>
      <c r="E37" s="17"/>
      <c r="F37" s="17"/>
      <c r="G37" s="15">
        <v>0</v>
      </c>
      <c r="H37" s="15">
        <v>0</v>
      </c>
      <c r="I37" s="15">
        <v>0</v>
      </c>
    </row>
    <row r="38" spans="1:9" x14ac:dyDescent="0.25">
      <c r="A38" s="36" t="s">
        <v>96</v>
      </c>
      <c r="B38" s="20"/>
      <c r="C38" s="20"/>
      <c r="D38" s="21">
        <v>11</v>
      </c>
      <c r="E38" s="22"/>
      <c r="F38" s="22"/>
      <c r="G38" s="20">
        <v>0</v>
      </c>
      <c r="H38" s="20">
        <v>0</v>
      </c>
      <c r="I38" s="20">
        <v>0</v>
      </c>
    </row>
    <row r="39" spans="1:9" x14ac:dyDescent="0.25">
      <c r="A39" s="37" t="s">
        <v>109</v>
      </c>
      <c r="B39" s="15"/>
      <c r="C39" s="15"/>
      <c r="D39" s="16">
        <v>21</v>
      </c>
      <c r="E39" s="17"/>
      <c r="F39" s="17"/>
      <c r="G39" s="15">
        <v>0</v>
      </c>
      <c r="H39" s="15">
        <v>0</v>
      </c>
      <c r="I39" s="15">
        <v>0</v>
      </c>
    </row>
    <row r="40" spans="1:9" x14ac:dyDescent="0.25">
      <c r="A40" s="36" t="s">
        <v>110</v>
      </c>
      <c r="B40" s="20"/>
      <c r="C40" s="20"/>
      <c r="D40" s="21">
        <v>11</v>
      </c>
      <c r="E40" s="22"/>
      <c r="F40" s="22"/>
      <c r="G40" s="20">
        <v>0</v>
      </c>
      <c r="H40" s="20">
        <v>0</v>
      </c>
      <c r="I40" s="20">
        <v>0</v>
      </c>
    </row>
    <row r="41" spans="1:9" x14ac:dyDescent="0.25">
      <c r="A41" s="36" t="s">
        <v>111</v>
      </c>
      <c r="B41" s="20"/>
      <c r="C41" s="20"/>
      <c r="D41" s="21">
        <v>10</v>
      </c>
      <c r="E41" s="22"/>
      <c r="F41" s="22"/>
      <c r="G41" s="20">
        <v>0</v>
      </c>
      <c r="H41" s="20">
        <v>0</v>
      </c>
      <c r="I41" s="20">
        <v>0</v>
      </c>
    </row>
    <row r="42" spans="1:9" x14ac:dyDescent="0.25">
      <c r="A42" s="39"/>
      <c r="B42" s="40"/>
      <c r="C42" s="40"/>
      <c r="D42" s="41"/>
      <c r="E42" s="42"/>
      <c r="F42" s="42"/>
      <c r="G42" s="40"/>
      <c r="H42" s="40"/>
      <c r="I42" s="40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3" t="s">
        <v>112</v>
      </c>
      <c r="B44" s="2"/>
      <c r="C44" s="2"/>
      <c r="D44" s="2"/>
      <c r="E44" s="2"/>
      <c r="F44" s="2"/>
      <c r="G44" s="2"/>
      <c r="H44" s="2"/>
      <c r="I44" s="2"/>
    </row>
    <row r="45" spans="1:9" ht="18.75" x14ac:dyDescent="0.3">
      <c r="A45" s="43" t="s">
        <v>113</v>
      </c>
      <c r="B45" s="4"/>
      <c r="C45" s="4"/>
      <c r="D45" s="4"/>
      <c r="E45" s="4"/>
      <c r="F45" s="4"/>
      <c r="G45" s="4"/>
      <c r="H45" s="4"/>
      <c r="I45" s="4"/>
    </row>
    <row r="46" spans="1:9" ht="18.75" x14ac:dyDescent="0.3">
      <c r="A46" s="1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 t="s">
        <v>114</v>
      </c>
      <c r="B49" s="2"/>
      <c r="C49" s="2"/>
      <c r="D49" s="2"/>
      <c r="E49" s="3"/>
      <c r="F49" s="3"/>
      <c r="G49" s="2" t="s">
        <v>115</v>
      </c>
      <c r="H49" s="2"/>
      <c r="I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opLeftCell="A106" workbookViewId="0">
      <selection activeCell="B247" sqref="B247"/>
    </sheetView>
  </sheetViews>
  <sheetFormatPr defaultRowHeight="15.75" x14ac:dyDescent="0.25"/>
  <cols>
    <col min="1" max="1" width="5" customWidth="1"/>
    <col min="2" max="2" width="39.375" customWidth="1"/>
    <col min="3" max="3" width="8.375" customWidth="1"/>
    <col min="4" max="4" width="13.125" customWidth="1"/>
    <col min="6" max="6" width="11.75" customWidth="1"/>
    <col min="7" max="7" width="19.375" customWidth="1"/>
    <col min="8" max="8" width="17.875" customWidth="1"/>
  </cols>
  <sheetData>
    <row r="1" spans="1:10" ht="21" x14ac:dyDescent="0.35">
      <c r="A1" s="60" t="s">
        <v>346</v>
      </c>
      <c r="B1" s="60"/>
    </row>
    <row r="2" spans="1:10" x14ac:dyDescent="0.25">
      <c r="A2" s="44" t="s">
        <v>345</v>
      </c>
      <c r="B2" s="44"/>
      <c r="C2" s="44"/>
      <c r="E2" s="44"/>
      <c r="F2" s="44"/>
      <c r="G2" s="44"/>
      <c r="H2" s="44"/>
    </row>
    <row r="3" spans="1:10" x14ac:dyDescent="0.25">
      <c r="A3" s="44"/>
      <c r="B3" s="44"/>
      <c r="C3" s="44"/>
      <c r="D3" s="44"/>
      <c r="E3" s="44"/>
      <c r="F3" s="44"/>
      <c r="G3" s="44"/>
      <c r="H3" s="44"/>
    </row>
    <row r="4" spans="1:10" x14ac:dyDescent="0.25">
      <c r="A4" s="44"/>
      <c r="B4" s="44"/>
      <c r="C4" s="45"/>
      <c r="D4" s="44"/>
      <c r="E4" s="44"/>
      <c r="F4" s="44"/>
      <c r="G4" s="44"/>
      <c r="H4" s="44"/>
    </row>
    <row r="5" spans="1:10" x14ac:dyDescent="0.25">
      <c r="A5" s="44"/>
      <c r="B5" s="58" t="s">
        <v>333</v>
      </c>
      <c r="C5" s="46"/>
      <c r="D5" s="44"/>
      <c r="E5" s="44"/>
      <c r="F5" s="44"/>
      <c r="G5" s="44"/>
      <c r="H5" s="44"/>
    </row>
    <row r="6" spans="1:10" ht="25.5" x14ac:dyDescent="0.25">
      <c r="A6" s="50" t="s">
        <v>118</v>
      </c>
      <c r="B6" s="50" t="s">
        <v>119</v>
      </c>
      <c r="C6" s="50" t="s">
        <v>120</v>
      </c>
      <c r="D6" s="50" t="s">
        <v>121</v>
      </c>
      <c r="E6" s="50" t="s">
        <v>122</v>
      </c>
      <c r="F6" s="50" t="s">
        <v>123</v>
      </c>
      <c r="G6" s="50" t="s">
        <v>124</v>
      </c>
      <c r="H6" s="50" t="s">
        <v>125</v>
      </c>
    </row>
    <row r="7" spans="1:10" x14ac:dyDescent="0.25">
      <c r="A7" s="51">
        <v>1</v>
      </c>
      <c r="B7" s="51" t="s">
        <v>126</v>
      </c>
      <c r="C7" s="52">
        <v>2</v>
      </c>
      <c r="D7" s="53"/>
      <c r="E7" s="54"/>
      <c r="F7" s="53">
        <v>0</v>
      </c>
      <c r="G7" s="55"/>
      <c r="H7" s="55"/>
    </row>
    <row r="8" spans="1:10" x14ac:dyDescent="0.25">
      <c r="A8" s="51">
        <v>2</v>
      </c>
      <c r="B8" s="51" t="s">
        <v>127</v>
      </c>
      <c r="C8" s="52">
        <v>5</v>
      </c>
      <c r="D8" s="53"/>
      <c r="E8" s="54"/>
      <c r="F8" s="53">
        <f t="shared" ref="F8:F58" si="0">D8*(1+(E8/100))</f>
        <v>0</v>
      </c>
      <c r="G8" s="55">
        <f t="shared" ref="G8:G58" si="1">C8*D8</f>
        <v>0</v>
      </c>
      <c r="H8" s="55">
        <f t="shared" ref="H8:H58" si="2">C8*F8</f>
        <v>0</v>
      </c>
    </row>
    <row r="9" spans="1:10" x14ac:dyDescent="0.25">
      <c r="A9" s="51">
        <v>3</v>
      </c>
      <c r="B9" s="51" t="s">
        <v>128</v>
      </c>
      <c r="C9" s="52">
        <v>2</v>
      </c>
      <c r="D9" s="53"/>
      <c r="E9" s="54"/>
      <c r="F9" s="53">
        <v>0</v>
      </c>
      <c r="G9" s="55"/>
      <c r="H9" s="55"/>
    </row>
    <row r="10" spans="1:10" x14ac:dyDescent="0.25">
      <c r="A10" s="51">
        <v>4</v>
      </c>
      <c r="B10" s="51" t="s">
        <v>129</v>
      </c>
      <c r="C10" s="52">
        <v>15</v>
      </c>
      <c r="D10" s="53"/>
      <c r="E10" s="54"/>
      <c r="F10" s="53">
        <f t="shared" si="0"/>
        <v>0</v>
      </c>
      <c r="G10" s="55">
        <f t="shared" si="1"/>
        <v>0</v>
      </c>
      <c r="H10" s="55">
        <f t="shared" si="2"/>
        <v>0</v>
      </c>
    </row>
    <row r="11" spans="1:10" x14ac:dyDescent="0.25">
      <c r="A11" s="51">
        <v>5</v>
      </c>
      <c r="B11" s="51" t="s">
        <v>130</v>
      </c>
      <c r="C11" s="52">
        <v>16</v>
      </c>
      <c r="D11" s="53"/>
      <c r="E11" s="54"/>
      <c r="F11" s="53">
        <f t="shared" si="0"/>
        <v>0</v>
      </c>
      <c r="G11" s="55">
        <f t="shared" si="1"/>
        <v>0</v>
      </c>
      <c r="H11" s="55">
        <f t="shared" si="2"/>
        <v>0</v>
      </c>
      <c r="J11" t="s">
        <v>294</v>
      </c>
    </row>
    <row r="12" spans="1:10" x14ac:dyDescent="0.25">
      <c r="A12" s="51">
        <v>6</v>
      </c>
      <c r="B12" s="51" t="s">
        <v>131</v>
      </c>
      <c r="C12" s="52">
        <v>3</v>
      </c>
      <c r="D12" s="53"/>
      <c r="E12" s="54"/>
      <c r="F12" s="53">
        <f t="shared" si="0"/>
        <v>0</v>
      </c>
      <c r="G12" s="55">
        <f t="shared" si="1"/>
        <v>0</v>
      </c>
      <c r="H12" s="55">
        <f t="shared" si="2"/>
        <v>0</v>
      </c>
    </row>
    <row r="13" spans="1:10" x14ac:dyDescent="0.25">
      <c r="A13" s="51">
        <v>7</v>
      </c>
      <c r="B13" s="51" t="s">
        <v>132</v>
      </c>
      <c r="C13" s="52">
        <v>1</v>
      </c>
      <c r="D13" s="53"/>
      <c r="E13" s="54"/>
      <c r="F13" s="53">
        <f t="shared" si="0"/>
        <v>0</v>
      </c>
      <c r="G13" s="55">
        <f t="shared" si="1"/>
        <v>0</v>
      </c>
      <c r="H13" s="55">
        <f t="shared" si="2"/>
        <v>0</v>
      </c>
    </row>
    <row r="14" spans="1:10" x14ac:dyDescent="0.25">
      <c r="A14" s="51">
        <v>8</v>
      </c>
      <c r="B14" s="51" t="s">
        <v>133</v>
      </c>
      <c r="C14" s="52">
        <v>6</v>
      </c>
      <c r="D14" s="53"/>
      <c r="E14" s="54"/>
      <c r="F14" s="53">
        <f t="shared" si="0"/>
        <v>0</v>
      </c>
      <c r="G14" s="55">
        <f t="shared" si="1"/>
        <v>0</v>
      </c>
      <c r="H14" s="55">
        <f t="shared" si="2"/>
        <v>0</v>
      </c>
    </row>
    <row r="15" spans="1:10" x14ac:dyDescent="0.25">
      <c r="A15" s="51">
        <v>9</v>
      </c>
      <c r="B15" s="51" t="s">
        <v>134</v>
      </c>
      <c r="C15" s="52">
        <v>1</v>
      </c>
      <c r="D15" s="53"/>
      <c r="E15" s="54"/>
      <c r="F15" s="53">
        <f t="shared" si="0"/>
        <v>0</v>
      </c>
      <c r="G15" s="55">
        <f t="shared" si="1"/>
        <v>0</v>
      </c>
      <c r="H15" s="55">
        <f t="shared" si="2"/>
        <v>0</v>
      </c>
    </row>
    <row r="16" spans="1:10" x14ac:dyDescent="0.25">
      <c r="A16" s="51">
        <v>10</v>
      </c>
      <c r="B16" s="51" t="s">
        <v>135</v>
      </c>
      <c r="C16" s="52">
        <v>2</v>
      </c>
      <c r="D16" s="53"/>
      <c r="E16" s="54"/>
      <c r="F16" s="53">
        <f t="shared" si="0"/>
        <v>0</v>
      </c>
      <c r="G16" s="55">
        <f t="shared" si="1"/>
        <v>0</v>
      </c>
      <c r="H16" s="55">
        <f t="shared" si="2"/>
        <v>0</v>
      </c>
    </row>
    <row r="17" spans="1:8" x14ac:dyDescent="0.25">
      <c r="A17" s="51">
        <v>11</v>
      </c>
      <c r="B17" s="51" t="s">
        <v>136</v>
      </c>
      <c r="C17" s="52">
        <v>31</v>
      </c>
      <c r="D17" s="53"/>
      <c r="E17" s="54"/>
      <c r="F17" s="53">
        <f t="shared" si="0"/>
        <v>0</v>
      </c>
      <c r="G17" s="55">
        <f t="shared" si="1"/>
        <v>0</v>
      </c>
      <c r="H17" s="55">
        <f t="shared" si="2"/>
        <v>0</v>
      </c>
    </row>
    <row r="18" spans="1:8" x14ac:dyDescent="0.25">
      <c r="A18" s="51">
        <v>12</v>
      </c>
      <c r="B18" s="51" t="s">
        <v>137</v>
      </c>
      <c r="C18" s="52">
        <v>4</v>
      </c>
      <c r="D18" s="53"/>
      <c r="E18" s="54"/>
      <c r="F18" s="53">
        <f t="shared" si="0"/>
        <v>0</v>
      </c>
      <c r="G18" s="55">
        <f t="shared" si="1"/>
        <v>0</v>
      </c>
      <c r="H18" s="55">
        <f t="shared" si="2"/>
        <v>0</v>
      </c>
    </row>
    <row r="19" spans="1:8" x14ac:dyDescent="0.25">
      <c r="A19" s="51">
        <v>13</v>
      </c>
      <c r="B19" s="51" t="s">
        <v>138</v>
      </c>
      <c r="C19" s="52">
        <v>1</v>
      </c>
      <c r="D19" s="53"/>
      <c r="E19" s="54"/>
      <c r="F19" s="53">
        <v>0</v>
      </c>
      <c r="G19" s="55"/>
      <c r="H19" s="55"/>
    </row>
    <row r="20" spans="1:8" x14ac:dyDescent="0.25">
      <c r="A20" s="51">
        <v>14</v>
      </c>
      <c r="B20" s="51" t="s">
        <v>139</v>
      </c>
      <c r="C20" s="52">
        <v>7</v>
      </c>
      <c r="D20" s="53"/>
      <c r="E20" s="54"/>
      <c r="F20" s="53">
        <f t="shared" si="0"/>
        <v>0</v>
      </c>
      <c r="G20" s="55">
        <f t="shared" si="1"/>
        <v>0</v>
      </c>
      <c r="H20" s="55">
        <f t="shared" si="2"/>
        <v>0</v>
      </c>
    </row>
    <row r="21" spans="1:8" x14ac:dyDescent="0.25">
      <c r="A21" s="51">
        <v>15</v>
      </c>
      <c r="B21" s="51" t="s">
        <v>140</v>
      </c>
      <c r="C21" s="52">
        <v>1</v>
      </c>
      <c r="D21" s="53"/>
      <c r="E21" s="54"/>
      <c r="F21" s="53">
        <v>0</v>
      </c>
      <c r="G21" s="55"/>
      <c r="H21" s="55"/>
    </row>
    <row r="22" spans="1:8" x14ac:dyDescent="0.25">
      <c r="A22" s="51">
        <v>16</v>
      </c>
      <c r="B22" s="51" t="s">
        <v>141</v>
      </c>
      <c r="C22" s="52">
        <v>6</v>
      </c>
      <c r="D22" s="53"/>
      <c r="E22" s="54"/>
      <c r="F22" s="53">
        <f t="shared" si="0"/>
        <v>0</v>
      </c>
      <c r="G22" s="55">
        <f t="shared" si="1"/>
        <v>0</v>
      </c>
      <c r="H22" s="55">
        <f t="shared" si="2"/>
        <v>0</v>
      </c>
    </row>
    <row r="23" spans="1:8" x14ac:dyDescent="0.25">
      <c r="A23" s="51">
        <v>17</v>
      </c>
      <c r="B23" s="51" t="s">
        <v>142</v>
      </c>
      <c r="C23" s="52">
        <v>3</v>
      </c>
      <c r="D23" s="53"/>
      <c r="E23" s="54"/>
      <c r="F23" s="53">
        <f t="shared" si="0"/>
        <v>0</v>
      </c>
      <c r="G23" s="55">
        <f t="shared" si="1"/>
        <v>0</v>
      </c>
      <c r="H23" s="55">
        <f t="shared" si="2"/>
        <v>0</v>
      </c>
    </row>
    <row r="24" spans="1:8" x14ac:dyDescent="0.25">
      <c r="A24" s="51">
        <v>18</v>
      </c>
      <c r="B24" s="51" t="s">
        <v>143</v>
      </c>
      <c r="C24" s="52">
        <v>3</v>
      </c>
      <c r="D24" s="53"/>
      <c r="E24" s="54"/>
      <c r="F24" s="53">
        <f t="shared" si="0"/>
        <v>0</v>
      </c>
      <c r="G24" s="55">
        <f t="shared" si="1"/>
        <v>0</v>
      </c>
      <c r="H24" s="55">
        <f t="shared" si="2"/>
        <v>0</v>
      </c>
    </row>
    <row r="25" spans="1:8" x14ac:dyDescent="0.25">
      <c r="A25" s="51">
        <v>19</v>
      </c>
      <c r="B25" s="51" t="s">
        <v>144</v>
      </c>
      <c r="C25" s="52">
        <v>38</v>
      </c>
      <c r="D25" s="53"/>
      <c r="E25" s="54"/>
      <c r="F25" s="53">
        <f t="shared" si="0"/>
        <v>0</v>
      </c>
      <c r="G25" s="55">
        <f t="shared" si="1"/>
        <v>0</v>
      </c>
      <c r="H25" s="55">
        <f t="shared" si="2"/>
        <v>0</v>
      </c>
    </row>
    <row r="26" spans="1:8" x14ac:dyDescent="0.25">
      <c r="A26" s="51">
        <v>20</v>
      </c>
      <c r="B26" s="51" t="s">
        <v>145</v>
      </c>
      <c r="C26" s="52">
        <v>2</v>
      </c>
      <c r="D26" s="53"/>
      <c r="E26" s="54"/>
      <c r="F26" s="53">
        <f t="shared" si="0"/>
        <v>0</v>
      </c>
      <c r="G26" s="55">
        <f t="shared" si="1"/>
        <v>0</v>
      </c>
      <c r="H26" s="55">
        <f t="shared" si="2"/>
        <v>0</v>
      </c>
    </row>
    <row r="27" spans="1:8" x14ac:dyDescent="0.25">
      <c r="A27" s="51">
        <v>21</v>
      </c>
      <c r="B27" s="51" t="s">
        <v>146</v>
      </c>
      <c r="C27" s="52">
        <v>4</v>
      </c>
      <c r="D27" s="53"/>
      <c r="E27" s="54"/>
      <c r="F27" s="53">
        <f t="shared" si="0"/>
        <v>0</v>
      </c>
      <c r="G27" s="55">
        <f t="shared" si="1"/>
        <v>0</v>
      </c>
      <c r="H27" s="55">
        <f t="shared" si="2"/>
        <v>0</v>
      </c>
    </row>
    <row r="28" spans="1:8" x14ac:dyDescent="0.25">
      <c r="A28" s="51">
        <v>22</v>
      </c>
      <c r="B28" s="51" t="s">
        <v>147</v>
      </c>
      <c r="C28" s="52">
        <v>1</v>
      </c>
      <c r="D28" s="53"/>
      <c r="E28" s="54"/>
      <c r="F28" s="53">
        <v>0</v>
      </c>
      <c r="G28" s="55">
        <f t="shared" si="1"/>
        <v>0</v>
      </c>
      <c r="H28" s="55"/>
    </row>
    <row r="29" spans="1:8" x14ac:dyDescent="0.25">
      <c r="A29" s="51">
        <v>23</v>
      </c>
      <c r="B29" s="51" t="s">
        <v>148</v>
      </c>
      <c r="C29" s="52">
        <v>1</v>
      </c>
      <c r="D29" s="53"/>
      <c r="E29" s="54"/>
      <c r="F29" s="53">
        <f t="shared" si="0"/>
        <v>0</v>
      </c>
      <c r="G29" s="55">
        <f t="shared" si="1"/>
        <v>0</v>
      </c>
      <c r="H29" s="55">
        <f t="shared" si="2"/>
        <v>0</v>
      </c>
    </row>
    <row r="30" spans="1:8" x14ac:dyDescent="0.25">
      <c r="A30" s="51">
        <v>24</v>
      </c>
      <c r="B30" s="51" t="s">
        <v>149</v>
      </c>
      <c r="C30" s="52">
        <v>1</v>
      </c>
      <c r="D30" s="53"/>
      <c r="E30" s="54"/>
      <c r="F30" s="53">
        <f t="shared" si="0"/>
        <v>0</v>
      </c>
      <c r="G30" s="55">
        <f t="shared" si="1"/>
        <v>0</v>
      </c>
      <c r="H30" s="55">
        <f t="shared" si="2"/>
        <v>0</v>
      </c>
    </row>
    <row r="31" spans="1:8" x14ac:dyDescent="0.25">
      <c r="A31" s="51">
        <v>25</v>
      </c>
      <c r="B31" s="51" t="s">
        <v>150</v>
      </c>
      <c r="C31" s="52">
        <v>9</v>
      </c>
      <c r="D31" s="53"/>
      <c r="E31" s="54"/>
      <c r="F31" s="53">
        <f t="shared" si="0"/>
        <v>0</v>
      </c>
      <c r="G31" s="55">
        <f t="shared" si="1"/>
        <v>0</v>
      </c>
      <c r="H31" s="55">
        <f t="shared" si="2"/>
        <v>0</v>
      </c>
    </row>
    <row r="32" spans="1:8" x14ac:dyDescent="0.25">
      <c r="A32" s="51">
        <v>26</v>
      </c>
      <c r="B32" s="51" t="s">
        <v>151</v>
      </c>
      <c r="C32" s="52">
        <v>1</v>
      </c>
      <c r="D32" s="53"/>
      <c r="E32" s="54"/>
      <c r="F32" s="53">
        <f t="shared" si="0"/>
        <v>0</v>
      </c>
      <c r="G32" s="55">
        <f t="shared" si="1"/>
        <v>0</v>
      </c>
      <c r="H32" s="55">
        <f t="shared" si="2"/>
        <v>0</v>
      </c>
    </row>
    <row r="33" spans="1:8" x14ac:dyDescent="0.25">
      <c r="A33" s="51">
        <v>27</v>
      </c>
      <c r="B33" s="51" t="s">
        <v>152</v>
      </c>
      <c r="C33" s="52">
        <v>2</v>
      </c>
      <c r="D33" s="53"/>
      <c r="E33" s="54"/>
      <c r="F33" s="53">
        <f t="shared" si="0"/>
        <v>0</v>
      </c>
      <c r="G33" s="55">
        <f t="shared" si="1"/>
        <v>0</v>
      </c>
      <c r="H33" s="55">
        <f t="shared" si="2"/>
        <v>0</v>
      </c>
    </row>
    <row r="34" spans="1:8" x14ac:dyDescent="0.25">
      <c r="A34" s="51">
        <v>28</v>
      </c>
      <c r="B34" s="51" t="s">
        <v>153</v>
      </c>
      <c r="C34" s="52">
        <v>3</v>
      </c>
      <c r="D34" s="53"/>
      <c r="E34" s="54"/>
      <c r="F34" s="53">
        <f t="shared" si="0"/>
        <v>0</v>
      </c>
      <c r="G34" s="55">
        <f t="shared" si="1"/>
        <v>0</v>
      </c>
      <c r="H34" s="55">
        <f t="shared" si="2"/>
        <v>0</v>
      </c>
    </row>
    <row r="35" spans="1:8" x14ac:dyDescent="0.25">
      <c r="A35" s="51">
        <v>29</v>
      </c>
      <c r="B35" s="51" t="s">
        <v>154</v>
      </c>
      <c r="C35" s="52">
        <v>2</v>
      </c>
      <c r="D35" s="53"/>
      <c r="E35" s="54"/>
      <c r="F35" s="53">
        <f t="shared" si="0"/>
        <v>0</v>
      </c>
      <c r="G35" s="55">
        <f t="shared" si="1"/>
        <v>0</v>
      </c>
      <c r="H35" s="55">
        <f t="shared" si="2"/>
        <v>0</v>
      </c>
    </row>
    <row r="36" spans="1:8" x14ac:dyDescent="0.25">
      <c r="A36" s="51">
        <v>30</v>
      </c>
      <c r="B36" s="51" t="s">
        <v>155</v>
      </c>
      <c r="C36" s="52">
        <v>1</v>
      </c>
      <c r="D36" s="53"/>
      <c r="E36" s="54"/>
      <c r="F36" s="53">
        <f t="shared" si="0"/>
        <v>0</v>
      </c>
      <c r="G36" s="55">
        <f t="shared" si="1"/>
        <v>0</v>
      </c>
      <c r="H36" s="55">
        <f t="shared" si="2"/>
        <v>0</v>
      </c>
    </row>
    <row r="37" spans="1:8" x14ac:dyDescent="0.25">
      <c r="A37" s="51">
        <v>31</v>
      </c>
      <c r="B37" s="51" t="s">
        <v>156</v>
      </c>
      <c r="C37" s="52">
        <v>1</v>
      </c>
      <c r="D37" s="53"/>
      <c r="E37" s="54"/>
      <c r="F37" s="53">
        <v>0</v>
      </c>
      <c r="G37" s="55"/>
      <c r="H37" s="55"/>
    </row>
    <row r="38" spans="1:8" x14ac:dyDescent="0.25">
      <c r="A38" s="51">
        <v>32</v>
      </c>
      <c r="B38" s="51" t="s">
        <v>157</v>
      </c>
      <c r="C38" s="52">
        <v>59</v>
      </c>
      <c r="D38" s="53"/>
      <c r="E38" s="54"/>
      <c r="F38" s="53">
        <f t="shared" si="0"/>
        <v>0</v>
      </c>
      <c r="G38" s="55">
        <f t="shared" si="1"/>
        <v>0</v>
      </c>
      <c r="H38" s="55">
        <f t="shared" si="2"/>
        <v>0</v>
      </c>
    </row>
    <row r="39" spans="1:8" x14ac:dyDescent="0.25">
      <c r="A39" s="51">
        <v>33</v>
      </c>
      <c r="B39" s="51" t="s">
        <v>158</v>
      </c>
      <c r="C39" s="52">
        <v>11</v>
      </c>
      <c r="D39" s="53"/>
      <c r="E39" s="54"/>
      <c r="F39" s="53">
        <f t="shared" si="0"/>
        <v>0</v>
      </c>
      <c r="G39" s="55">
        <f t="shared" si="1"/>
        <v>0</v>
      </c>
      <c r="H39" s="55">
        <f t="shared" si="2"/>
        <v>0</v>
      </c>
    </row>
    <row r="40" spans="1:8" x14ac:dyDescent="0.25">
      <c r="A40" s="51">
        <v>34</v>
      </c>
      <c r="B40" s="51" t="s">
        <v>159</v>
      </c>
      <c r="C40" s="52">
        <v>2</v>
      </c>
      <c r="D40" s="53"/>
      <c r="E40" s="54"/>
      <c r="F40" s="53">
        <f t="shared" si="0"/>
        <v>0</v>
      </c>
      <c r="G40" s="55">
        <f t="shared" si="1"/>
        <v>0</v>
      </c>
      <c r="H40" s="55">
        <f t="shared" si="2"/>
        <v>0</v>
      </c>
    </row>
    <row r="41" spans="1:8" x14ac:dyDescent="0.25">
      <c r="A41" s="51">
        <v>35</v>
      </c>
      <c r="B41" s="51" t="s">
        <v>160</v>
      </c>
      <c r="C41" s="52">
        <v>1</v>
      </c>
      <c r="D41" s="53"/>
      <c r="E41" s="54"/>
      <c r="F41" s="53">
        <v>0</v>
      </c>
      <c r="G41" s="55">
        <f t="shared" si="1"/>
        <v>0</v>
      </c>
      <c r="H41" s="55"/>
    </row>
    <row r="42" spans="1:8" x14ac:dyDescent="0.25">
      <c r="A42" s="51">
        <v>36</v>
      </c>
      <c r="B42" s="51" t="s">
        <v>161</v>
      </c>
      <c r="C42" s="52">
        <v>8</v>
      </c>
      <c r="D42" s="53"/>
      <c r="E42" s="54"/>
      <c r="F42" s="53">
        <f t="shared" si="0"/>
        <v>0</v>
      </c>
      <c r="G42" s="55">
        <f t="shared" si="1"/>
        <v>0</v>
      </c>
      <c r="H42" s="55">
        <f t="shared" si="2"/>
        <v>0</v>
      </c>
    </row>
    <row r="43" spans="1:8" x14ac:dyDescent="0.25">
      <c r="A43" s="51">
        <v>37</v>
      </c>
      <c r="B43" s="51" t="s">
        <v>162</v>
      </c>
      <c r="C43" s="52">
        <v>2</v>
      </c>
      <c r="D43" s="53"/>
      <c r="E43" s="54"/>
      <c r="F43" s="53">
        <f t="shared" si="0"/>
        <v>0</v>
      </c>
      <c r="G43" s="55">
        <f t="shared" si="1"/>
        <v>0</v>
      </c>
      <c r="H43" s="55">
        <f t="shared" si="2"/>
        <v>0</v>
      </c>
    </row>
    <row r="44" spans="1:8" x14ac:dyDescent="0.25">
      <c r="A44" s="51">
        <v>38</v>
      </c>
      <c r="B44" s="51" t="s">
        <v>163</v>
      </c>
      <c r="C44" s="52">
        <v>1</v>
      </c>
      <c r="D44" s="53"/>
      <c r="E44" s="54"/>
      <c r="F44" s="53">
        <f t="shared" si="0"/>
        <v>0</v>
      </c>
      <c r="G44" s="55">
        <f t="shared" si="1"/>
        <v>0</v>
      </c>
      <c r="H44" s="55">
        <f t="shared" si="2"/>
        <v>0</v>
      </c>
    </row>
    <row r="45" spans="1:8" x14ac:dyDescent="0.25">
      <c r="A45" s="51">
        <v>39</v>
      </c>
      <c r="B45" s="51" t="s">
        <v>164</v>
      </c>
      <c r="C45" s="52">
        <v>10</v>
      </c>
      <c r="D45" s="53"/>
      <c r="E45" s="54"/>
      <c r="F45" s="53">
        <f t="shared" si="0"/>
        <v>0</v>
      </c>
      <c r="G45" s="55">
        <f t="shared" si="1"/>
        <v>0</v>
      </c>
      <c r="H45" s="55">
        <f t="shared" si="2"/>
        <v>0</v>
      </c>
    </row>
    <row r="46" spans="1:8" x14ac:dyDescent="0.25">
      <c r="A46" s="51">
        <v>40</v>
      </c>
      <c r="B46" s="51" t="s">
        <v>165</v>
      </c>
      <c r="C46" s="52">
        <v>2</v>
      </c>
      <c r="D46" s="53"/>
      <c r="E46" s="54"/>
      <c r="F46" s="53">
        <f t="shared" si="0"/>
        <v>0</v>
      </c>
      <c r="G46" s="55">
        <f t="shared" si="1"/>
        <v>0</v>
      </c>
      <c r="H46" s="55">
        <f t="shared" si="2"/>
        <v>0</v>
      </c>
    </row>
    <row r="47" spans="1:8" x14ac:dyDescent="0.25">
      <c r="A47" s="51">
        <v>41</v>
      </c>
      <c r="B47" s="51" t="s">
        <v>166</v>
      </c>
      <c r="C47" s="52">
        <v>1</v>
      </c>
      <c r="D47" s="53"/>
      <c r="E47" s="54"/>
      <c r="F47" s="53">
        <v>0</v>
      </c>
      <c r="G47" s="55">
        <f t="shared" si="1"/>
        <v>0</v>
      </c>
      <c r="H47" s="55"/>
    </row>
    <row r="48" spans="1:8" x14ac:dyDescent="0.25">
      <c r="A48" s="51">
        <v>42</v>
      </c>
      <c r="B48" s="51" t="s">
        <v>167</v>
      </c>
      <c r="C48" s="52">
        <v>1</v>
      </c>
      <c r="D48" s="53"/>
      <c r="E48" s="54"/>
      <c r="F48" s="53">
        <f t="shared" si="0"/>
        <v>0</v>
      </c>
      <c r="G48" s="55">
        <f t="shared" si="1"/>
        <v>0</v>
      </c>
      <c r="H48" s="55">
        <f t="shared" si="2"/>
        <v>0</v>
      </c>
    </row>
    <row r="49" spans="1:8" x14ac:dyDescent="0.25">
      <c r="A49" s="51">
        <v>43</v>
      </c>
      <c r="B49" s="51" t="s">
        <v>168</v>
      </c>
      <c r="C49" s="52">
        <v>2</v>
      </c>
      <c r="D49" s="53"/>
      <c r="E49" s="54"/>
      <c r="F49" s="53">
        <f t="shared" si="0"/>
        <v>0</v>
      </c>
      <c r="G49" s="55">
        <f t="shared" si="1"/>
        <v>0</v>
      </c>
      <c r="H49" s="55">
        <f t="shared" si="2"/>
        <v>0</v>
      </c>
    </row>
    <row r="50" spans="1:8" x14ac:dyDescent="0.25">
      <c r="A50" s="51">
        <v>44</v>
      </c>
      <c r="B50" s="51" t="s">
        <v>169</v>
      </c>
      <c r="C50" s="52">
        <v>21</v>
      </c>
      <c r="D50" s="53"/>
      <c r="E50" s="54"/>
      <c r="F50" s="53">
        <f t="shared" si="0"/>
        <v>0</v>
      </c>
      <c r="G50" s="55">
        <f t="shared" si="1"/>
        <v>0</v>
      </c>
      <c r="H50" s="55">
        <f t="shared" si="2"/>
        <v>0</v>
      </c>
    </row>
    <row r="51" spans="1:8" x14ac:dyDescent="0.25">
      <c r="A51" s="51">
        <v>45</v>
      </c>
      <c r="B51" s="51" t="s">
        <v>170</v>
      </c>
      <c r="C51" s="52">
        <v>3</v>
      </c>
      <c r="D51" s="53"/>
      <c r="E51" s="54"/>
      <c r="F51" s="53">
        <f t="shared" si="0"/>
        <v>0</v>
      </c>
      <c r="G51" s="55">
        <f t="shared" si="1"/>
        <v>0</v>
      </c>
      <c r="H51" s="55">
        <f t="shared" si="2"/>
        <v>0</v>
      </c>
    </row>
    <row r="52" spans="1:8" x14ac:dyDescent="0.25">
      <c r="A52" s="51">
        <v>46</v>
      </c>
      <c r="B52" s="51" t="s">
        <v>171</v>
      </c>
      <c r="C52" s="52">
        <v>14</v>
      </c>
      <c r="D52" s="53"/>
      <c r="E52" s="54"/>
      <c r="F52" s="53">
        <f t="shared" si="0"/>
        <v>0</v>
      </c>
      <c r="G52" s="55">
        <f t="shared" si="1"/>
        <v>0</v>
      </c>
      <c r="H52" s="55">
        <f t="shared" si="2"/>
        <v>0</v>
      </c>
    </row>
    <row r="53" spans="1:8" x14ac:dyDescent="0.25">
      <c r="A53" s="51">
        <v>47</v>
      </c>
      <c r="B53" s="51" t="s">
        <v>172</v>
      </c>
      <c r="C53" s="52">
        <v>10</v>
      </c>
      <c r="D53" s="53"/>
      <c r="E53" s="54"/>
      <c r="F53" s="53">
        <f t="shared" si="0"/>
        <v>0</v>
      </c>
      <c r="G53" s="55">
        <f t="shared" si="1"/>
        <v>0</v>
      </c>
      <c r="H53" s="55">
        <f t="shared" si="2"/>
        <v>0</v>
      </c>
    </row>
    <row r="54" spans="1:8" x14ac:dyDescent="0.25">
      <c r="A54" s="51">
        <v>48</v>
      </c>
      <c r="B54" s="51" t="s">
        <v>173</v>
      </c>
      <c r="C54" s="52">
        <v>6</v>
      </c>
      <c r="D54" s="53"/>
      <c r="E54" s="54"/>
      <c r="F54" s="53">
        <f t="shared" si="0"/>
        <v>0</v>
      </c>
      <c r="G54" s="55">
        <f t="shared" si="1"/>
        <v>0</v>
      </c>
      <c r="H54" s="55">
        <f t="shared" si="2"/>
        <v>0</v>
      </c>
    </row>
    <row r="55" spans="1:8" x14ac:dyDescent="0.25">
      <c r="A55" s="51">
        <v>49</v>
      </c>
      <c r="B55" s="51" t="s">
        <v>174</v>
      </c>
      <c r="C55" s="52">
        <v>21</v>
      </c>
      <c r="D55" s="53"/>
      <c r="E55" s="54"/>
      <c r="F55" s="53">
        <f t="shared" si="0"/>
        <v>0</v>
      </c>
      <c r="G55" s="55">
        <f t="shared" si="1"/>
        <v>0</v>
      </c>
      <c r="H55" s="55">
        <f t="shared" si="2"/>
        <v>0</v>
      </c>
    </row>
    <row r="56" spans="1:8" x14ac:dyDescent="0.25">
      <c r="A56" s="51">
        <v>50</v>
      </c>
      <c r="B56" s="51" t="s">
        <v>175</v>
      </c>
      <c r="C56" s="52">
        <v>16</v>
      </c>
      <c r="D56" s="53"/>
      <c r="E56" s="54"/>
      <c r="F56" s="53">
        <f t="shared" si="0"/>
        <v>0</v>
      </c>
      <c r="G56" s="55">
        <f t="shared" si="1"/>
        <v>0</v>
      </c>
      <c r="H56" s="55">
        <f t="shared" si="2"/>
        <v>0</v>
      </c>
    </row>
    <row r="57" spans="1:8" x14ac:dyDescent="0.25">
      <c r="A57" s="51">
        <v>51</v>
      </c>
      <c r="B57" s="51" t="s">
        <v>176</v>
      </c>
      <c r="C57" s="52">
        <v>1</v>
      </c>
      <c r="D57" s="53"/>
      <c r="E57" s="54"/>
      <c r="F57" s="53">
        <f t="shared" si="0"/>
        <v>0</v>
      </c>
      <c r="G57" s="55">
        <f t="shared" si="1"/>
        <v>0</v>
      </c>
      <c r="H57" s="55">
        <f t="shared" si="2"/>
        <v>0</v>
      </c>
    </row>
    <row r="58" spans="1:8" x14ac:dyDescent="0.25">
      <c r="A58" s="51">
        <v>52</v>
      </c>
      <c r="B58" s="51" t="s">
        <v>177</v>
      </c>
      <c r="C58" s="52">
        <v>1</v>
      </c>
      <c r="D58" s="53"/>
      <c r="E58" s="54"/>
      <c r="F58" s="53">
        <f t="shared" si="0"/>
        <v>0</v>
      </c>
      <c r="G58" s="55">
        <f t="shared" si="1"/>
        <v>0</v>
      </c>
      <c r="H58" s="55">
        <f t="shared" si="2"/>
        <v>0</v>
      </c>
    </row>
    <row r="59" spans="1:8" x14ac:dyDescent="0.25">
      <c r="A59" s="51">
        <v>53</v>
      </c>
      <c r="B59" s="51" t="s">
        <v>178</v>
      </c>
      <c r="C59" s="52">
        <v>1</v>
      </c>
      <c r="D59" s="53"/>
      <c r="E59" s="54"/>
      <c r="F59" s="53">
        <v>0</v>
      </c>
      <c r="G59" s="55"/>
      <c r="H59" s="55"/>
    </row>
    <row r="60" spans="1:8" x14ac:dyDescent="0.25">
      <c r="A60" s="51">
        <v>54</v>
      </c>
      <c r="B60" s="51" t="s">
        <v>179</v>
      </c>
      <c r="C60" s="52">
        <v>2</v>
      </c>
      <c r="D60" s="53"/>
      <c r="E60" s="54"/>
      <c r="F60" s="53">
        <f t="shared" ref="F60:F76" si="3">D60*(1+(E60/100))</f>
        <v>0</v>
      </c>
      <c r="G60" s="55">
        <f t="shared" ref="G60:G76" si="4">C60*D60</f>
        <v>0</v>
      </c>
      <c r="H60" s="55">
        <f t="shared" ref="H60:H76" si="5">C60*F60</f>
        <v>0</v>
      </c>
    </row>
    <row r="61" spans="1:8" x14ac:dyDescent="0.25">
      <c r="A61" s="51">
        <v>55</v>
      </c>
      <c r="B61" s="51" t="s">
        <v>180</v>
      </c>
      <c r="C61" s="52">
        <v>7</v>
      </c>
      <c r="D61" s="53"/>
      <c r="E61" s="54"/>
      <c r="F61" s="53">
        <f t="shared" si="3"/>
        <v>0</v>
      </c>
      <c r="G61" s="55">
        <f t="shared" si="4"/>
        <v>0</v>
      </c>
      <c r="H61" s="55">
        <f t="shared" si="5"/>
        <v>0</v>
      </c>
    </row>
    <row r="62" spans="1:8" x14ac:dyDescent="0.25">
      <c r="A62" s="51">
        <v>56</v>
      </c>
      <c r="B62" s="51" t="s">
        <v>181</v>
      </c>
      <c r="C62" s="52">
        <v>1</v>
      </c>
      <c r="D62" s="53"/>
      <c r="E62" s="54"/>
      <c r="F62" s="53">
        <f t="shared" si="3"/>
        <v>0</v>
      </c>
      <c r="G62" s="55">
        <f t="shared" si="4"/>
        <v>0</v>
      </c>
      <c r="H62" s="55">
        <f t="shared" si="5"/>
        <v>0</v>
      </c>
    </row>
    <row r="63" spans="1:8" x14ac:dyDescent="0.25">
      <c r="A63" s="51">
        <v>57</v>
      </c>
      <c r="B63" s="51" t="s">
        <v>182</v>
      </c>
      <c r="C63" s="52">
        <v>3</v>
      </c>
      <c r="D63" s="53"/>
      <c r="E63" s="54"/>
      <c r="F63" s="53">
        <f t="shared" si="3"/>
        <v>0</v>
      </c>
      <c r="G63" s="55">
        <f t="shared" si="4"/>
        <v>0</v>
      </c>
      <c r="H63" s="55">
        <f t="shared" si="5"/>
        <v>0</v>
      </c>
    </row>
    <row r="64" spans="1:8" x14ac:dyDescent="0.25">
      <c r="A64" s="51">
        <v>58</v>
      </c>
      <c r="B64" s="51" t="s">
        <v>183</v>
      </c>
      <c r="C64" s="52">
        <v>1</v>
      </c>
      <c r="D64" s="53"/>
      <c r="E64" s="54"/>
      <c r="F64" s="53">
        <f t="shared" si="3"/>
        <v>0</v>
      </c>
      <c r="G64" s="55">
        <f t="shared" si="4"/>
        <v>0</v>
      </c>
      <c r="H64" s="55">
        <f t="shared" si="5"/>
        <v>0</v>
      </c>
    </row>
    <row r="65" spans="1:8" x14ac:dyDescent="0.25">
      <c r="A65" s="51">
        <v>59</v>
      </c>
      <c r="B65" s="51" t="s">
        <v>184</v>
      </c>
      <c r="C65" s="52">
        <v>3</v>
      </c>
      <c r="D65" s="53"/>
      <c r="E65" s="54"/>
      <c r="F65" s="53">
        <f t="shared" si="3"/>
        <v>0</v>
      </c>
      <c r="G65" s="55">
        <f t="shared" si="4"/>
        <v>0</v>
      </c>
      <c r="H65" s="55">
        <f t="shared" si="5"/>
        <v>0</v>
      </c>
    </row>
    <row r="66" spans="1:8" x14ac:dyDescent="0.25">
      <c r="A66" s="51">
        <v>60</v>
      </c>
      <c r="B66" s="51" t="s">
        <v>185</v>
      </c>
      <c r="C66" s="52">
        <v>3</v>
      </c>
      <c r="D66" s="53"/>
      <c r="E66" s="54"/>
      <c r="F66" s="53">
        <f t="shared" si="3"/>
        <v>0</v>
      </c>
      <c r="G66" s="55">
        <f t="shared" si="4"/>
        <v>0</v>
      </c>
      <c r="H66" s="55">
        <f t="shared" si="5"/>
        <v>0</v>
      </c>
    </row>
    <row r="67" spans="1:8" x14ac:dyDescent="0.25">
      <c r="A67" s="51">
        <v>61</v>
      </c>
      <c r="B67" s="51" t="s">
        <v>186</v>
      </c>
      <c r="C67" s="52">
        <v>6</v>
      </c>
      <c r="D67" s="53"/>
      <c r="E67" s="54"/>
      <c r="F67" s="53">
        <f t="shared" si="3"/>
        <v>0</v>
      </c>
      <c r="G67" s="55">
        <f t="shared" si="4"/>
        <v>0</v>
      </c>
      <c r="H67" s="55">
        <f t="shared" si="5"/>
        <v>0</v>
      </c>
    </row>
    <row r="68" spans="1:8" x14ac:dyDescent="0.25">
      <c r="A68" s="51">
        <v>62</v>
      </c>
      <c r="B68" s="51" t="s">
        <v>187</v>
      </c>
      <c r="C68" s="52">
        <v>1</v>
      </c>
      <c r="D68" s="53"/>
      <c r="E68" s="54"/>
      <c r="F68" s="53">
        <f t="shared" si="3"/>
        <v>0</v>
      </c>
      <c r="G68" s="55">
        <f t="shared" si="4"/>
        <v>0</v>
      </c>
      <c r="H68" s="55">
        <f t="shared" si="5"/>
        <v>0</v>
      </c>
    </row>
    <row r="69" spans="1:8" x14ac:dyDescent="0.25">
      <c r="A69" s="51">
        <v>63</v>
      </c>
      <c r="B69" s="51" t="s">
        <v>188</v>
      </c>
      <c r="C69" s="52">
        <v>1</v>
      </c>
      <c r="D69" s="53"/>
      <c r="E69" s="54"/>
      <c r="F69" s="53">
        <f t="shared" si="3"/>
        <v>0</v>
      </c>
      <c r="G69" s="55">
        <f t="shared" si="4"/>
        <v>0</v>
      </c>
      <c r="H69" s="55">
        <f t="shared" si="5"/>
        <v>0</v>
      </c>
    </row>
    <row r="70" spans="1:8" x14ac:dyDescent="0.25">
      <c r="A70" s="51">
        <v>64</v>
      </c>
      <c r="B70" s="51" t="s">
        <v>189</v>
      </c>
      <c r="C70" s="52">
        <v>1</v>
      </c>
      <c r="D70" s="53"/>
      <c r="E70" s="54"/>
      <c r="F70" s="53">
        <f t="shared" si="3"/>
        <v>0</v>
      </c>
      <c r="G70" s="55">
        <f t="shared" si="4"/>
        <v>0</v>
      </c>
      <c r="H70" s="55">
        <f t="shared" si="5"/>
        <v>0</v>
      </c>
    </row>
    <row r="71" spans="1:8" x14ac:dyDescent="0.25">
      <c r="A71" s="51">
        <v>65</v>
      </c>
      <c r="B71" s="51" t="s">
        <v>191</v>
      </c>
      <c r="C71" s="52">
        <v>1</v>
      </c>
      <c r="D71" s="53"/>
      <c r="E71" s="54"/>
      <c r="F71" s="53">
        <f t="shared" si="3"/>
        <v>0</v>
      </c>
      <c r="G71" s="55">
        <f t="shared" si="4"/>
        <v>0</v>
      </c>
      <c r="H71" s="55">
        <f t="shared" si="5"/>
        <v>0</v>
      </c>
    </row>
    <row r="72" spans="1:8" x14ac:dyDescent="0.25">
      <c r="A72" s="51">
        <v>66</v>
      </c>
      <c r="B72" s="51" t="s">
        <v>192</v>
      </c>
      <c r="C72" s="52">
        <v>1</v>
      </c>
      <c r="D72" s="53"/>
      <c r="E72" s="54"/>
      <c r="F72" s="53">
        <v>0</v>
      </c>
      <c r="G72" s="55"/>
      <c r="H72" s="55"/>
    </row>
    <row r="73" spans="1:8" x14ac:dyDescent="0.25">
      <c r="A73" s="51">
        <v>67</v>
      </c>
      <c r="B73" s="51" t="s">
        <v>193</v>
      </c>
      <c r="C73" s="52">
        <v>1</v>
      </c>
      <c r="D73" s="53"/>
      <c r="E73" s="54"/>
      <c r="F73" s="53">
        <v>0</v>
      </c>
      <c r="G73" s="55"/>
      <c r="H73" s="55"/>
    </row>
    <row r="74" spans="1:8" x14ac:dyDescent="0.25">
      <c r="A74" s="51">
        <v>68</v>
      </c>
      <c r="B74" s="51" t="s">
        <v>194</v>
      </c>
      <c r="C74" s="52">
        <v>1</v>
      </c>
      <c r="D74" s="53"/>
      <c r="E74" s="54"/>
      <c r="F74" s="53">
        <f t="shared" si="3"/>
        <v>0</v>
      </c>
      <c r="G74" s="55">
        <f t="shared" si="4"/>
        <v>0</v>
      </c>
      <c r="H74" s="55">
        <f t="shared" si="5"/>
        <v>0</v>
      </c>
    </row>
    <row r="75" spans="1:8" x14ac:dyDescent="0.25">
      <c r="A75" s="51">
        <v>69</v>
      </c>
      <c r="B75" s="51" t="s">
        <v>195</v>
      </c>
      <c r="C75" s="52">
        <v>1</v>
      </c>
      <c r="D75" s="53"/>
      <c r="E75" s="54"/>
      <c r="F75" s="53">
        <f t="shared" si="3"/>
        <v>0</v>
      </c>
      <c r="G75" s="55">
        <f t="shared" si="4"/>
        <v>0</v>
      </c>
      <c r="H75" s="55">
        <f t="shared" si="5"/>
        <v>0</v>
      </c>
    </row>
    <row r="76" spans="1:8" x14ac:dyDescent="0.25">
      <c r="A76" s="51">
        <v>70</v>
      </c>
      <c r="B76" s="51" t="s">
        <v>196</v>
      </c>
      <c r="C76" s="52">
        <v>1</v>
      </c>
      <c r="D76" s="53"/>
      <c r="E76" s="54"/>
      <c r="F76" s="53">
        <f t="shared" si="3"/>
        <v>0</v>
      </c>
      <c r="G76" s="55">
        <f t="shared" si="4"/>
        <v>0</v>
      </c>
      <c r="H76" s="55">
        <f t="shared" si="5"/>
        <v>0</v>
      </c>
    </row>
    <row r="77" spans="1:8" x14ac:dyDescent="0.25">
      <c r="A77" s="51">
        <v>71</v>
      </c>
      <c r="B77" s="51" t="s">
        <v>197</v>
      </c>
      <c r="C77" s="52">
        <v>1</v>
      </c>
      <c r="D77" s="53"/>
      <c r="E77" s="54"/>
      <c r="F77" s="53">
        <v>0</v>
      </c>
      <c r="G77" s="55"/>
      <c r="H77" s="55"/>
    </row>
    <row r="78" spans="1:8" x14ac:dyDescent="0.25">
      <c r="A78" s="51">
        <v>72</v>
      </c>
      <c r="B78" s="51" t="s">
        <v>198</v>
      </c>
      <c r="C78" s="52">
        <v>3</v>
      </c>
      <c r="D78" s="53"/>
      <c r="E78" s="54"/>
      <c r="F78" s="53">
        <f t="shared" ref="F78:F92" si="6">D78*(1+(E78/100))</f>
        <v>0</v>
      </c>
      <c r="G78" s="55">
        <f t="shared" ref="G78:G92" si="7">C78*D78</f>
        <v>0</v>
      </c>
      <c r="H78" s="55">
        <f t="shared" ref="H78:H92" si="8">C78*F78</f>
        <v>0</v>
      </c>
    </row>
    <row r="79" spans="1:8" x14ac:dyDescent="0.25">
      <c r="A79" s="51">
        <v>73</v>
      </c>
      <c r="B79" s="51" t="s">
        <v>199</v>
      </c>
      <c r="C79" s="52">
        <v>1</v>
      </c>
      <c r="D79" s="53"/>
      <c r="E79" s="54"/>
      <c r="F79" s="53">
        <v>0</v>
      </c>
      <c r="G79" s="55"/>
      <c r="H79" s="55"/>
    </row>
    <row r="80" spans="1:8" x14ac:dyDescent="0.25">
      <c r="A80" s="51">
        <v>74</v>
      </c>
      <c r="B80" s="51" t="s">
        <v>201</v>
      </c>
      <c r="C80" s="52">
        <v>2</v>
      </c>
      <c r="D80" s="53"/>
      <c r="E80" s="54"/>
      <c r="F80" s="53">
        <f t="shared" si="6"/>
        <v>0</v>
      </c>
      <c r="G80" s="55">
        <f t="shared" si="7"/>
        <v>0</v>
      </c>
      <c r="H80" s="55">
        <f t="shared" si="8"/>
        <v>0</v>
      </c>
    </row>
    <row r="81" spans="1:8" x14ac:dyDescent="0.25">
      <c r="A81" s="51">
        <v>75</v>
      </c>
      <c r="B81" s="51" t="s">
        <v>202</v>
      </c>
      <c r="C81" s="52">
        <v>2</v>
      </c>
      <c r="D81" s="53"/>
      <c r="E81" s="54"/>
      <c r="F81" s="53">
        <f t="shared" si="6"/>
        <v>0</v>
      </c>
      <c r="G81" s="55">
        <f t="shared" si="7"/>
        <v>0</v>
      </c>
      <c r="H81" s="55">
        <f t="shared" si="8"/>
        <v>0</v>
      </c>
    </row>
    <row r="82" spans="1:8" x14ac:dyDescent="0.25">
      <c r="A82" s="51">
        <v>76</v>
      </c>
      <c r="B82" s="51" t="s">
        <v>203</v>
      </c>
      <c r="C82" s="52">
        <v>1</v>
      </c>
      <c r="D82" s="53"/>
      <c r="E82" s="54"/>
      <c r="F82" s="53">
        <f t="shared" si="6"/>
        <v>0</v>
      </c>
      <c r="G82" s="55">
        <f t="shared" si="7"/>
        <v>0</v>
      </c>
      <c r="H82" s="55">
        <f t="shared" si="8"/>
        <v>0</v>
      </c>
    </row>
    <row r="83" spans="1:8" x14ac:dyDescent="0.25">
      <c r="A83" s="51">
        <v>77</v>
      </c>
      <c r="B83" s="51" t="s">
        <v>205</v>
      </c>
      <c r="C83" s="52">
        <v>1</v>
      </c>
      <c r="D83" s="53"/>
      <c r="E83" s="54"/>
      <c r="F83" s="53">
        <f t="shared" si="6"/>
        <v>0</v>
      </c>
      <c r="G83" s="55">
        <f t="shared" si="7"/>
        <v>0</v>
      </c>
      <c r="H83" s="55">
        <f t="shared" si="8"/>
        <v>0</v>
      </c>
    </row>
    <row r="84" spans="1:8" x14ac:dyDescent="0.25">
      <c r="A84" s="51">
        <v>78</v>
      </c>
      <c r="B84" s="51" t="s">
        <v>206</v>
      </c>
      <c r="C84" s="52">
        <v>3</v>
      </c>
      <c r="D84" s="53"/>
      <c r="E84" s="54"/>
      <c r="F84" s="53">
        <v>0</v>
      </c>
      <c r="G84" s="55"/>
      <c r="H84" s="55"/>
    </row>
    <row r="85" spans="1:8" x14ac:dyDescent="0.25">
      <c r="A85" s="51">
        <v>79</v>
      </c>
      <c r="B85" s="51" t="s">
        <v>325</v>
      </c>
      <c r="C85" s="52">
        <v>1</v>
      </c>
      <c r="D85" s="53"/>
      <c r="E85" s="54"/>
      <c r="F85" s="53">
        <v>0</v>
      </c>
      <c r="G85" s="55"/>
      <c r="H85" s="55"/>
    </row>
    <row r="86" spans="1:8" x14ac:dyDescent="0.25">
      <c r="A86" s="51">
        <v>80</v>
      </c>
      <c r="B86" s="51" t="s">
        <v>207</v>
      </c>
      <c r="C86" s="52">
        <v>3</v>
      </c>
      <c r="D86" s="53"/>
      <c r="E86" s="54"/>
      <c r="F86" s="53">
        <f t="shared" si="6"/>
        <v>0</v>
      </c>
      <c r="G86" s="55">
        <f t="shared" si="7"/>
        <v>0</v>
      </c>
      <c r="H86" s="55">
        <f t="shared" si="8"/>
        <v>0</v>
      </c>
    </row>
    <row r="87" spans="1:8" x14ac:dyDescent="0.25">
      <c r="A87" s="51">
        <v>81</v>
      </c>
      <c r="B87" s="51" t="s">
        <v>326</v>
      </c>
      <c r="C87" s="52">
        <v>1</v>
      </c>
      <c r="D87" s="53"/>
      <c r="E87" s="54"/>
      <c r="F87" s="53">
        <v>0</v>
      </c>
      <c r="G87" s="55"/>
      <c r="H87" s="55"/>
    </row>
    <row r="88" spans="1:8" x14ac:dyDescent="0.25">
      <c r="A88" s="51">
        <v>82</v>
      </c>
      <c r="B88" s="51" t="s">
        <v>208</v>
      </c>
      <c r="C88" s="52">
        <v>2</v>
      </c>
      <c r="D88" s="53"/>
      <c r="E88" s="54"/>
      <c r="F88" s="53">
        <f t="shared" si="6"/>
        <v>0</v>
      </c>
      <c r="G88" s="55">
        <f t="shared" si="7"/>
        <v>0</v>
      </c>
      <c r="H88" s="55">
        <f t="shared" si="8"/>
        <v>0</v>
      </c>
    </row>
    <row r="89" spans="1:8" x14ac:dyDescent="0.25">
      <c r="A89" s="51">
        <v>83</v>
      </c>
      <c r="B89" s="51" t="s">
        <v>209</v>
      </c>
      <c r="C89" s="52">
        <v>1</v>
      </c>
      <c r="D89" s="53"/>
      <c r="E89" s="54"/>
      <c r="F89" s="53">
        <f t="shared" si="6"/>
        <v>0</v>
      </c>
      <c r="G89" s="55">
        <f t="shared" si="7"/>
        <v>0</v>
      </c>
      <c r="H89" s="55">
        <f t="shared" si="8"/>
        <v>0</v>
      </c>
    </row>
    <row r="90" spans="1:8" x14ac:dyDescent="0.25">
      <c r="A90" s="51">
        <v>84</v>
      </c>
      <c r="B90" s="51" t="s">
        <v>210</v>
      </c>
      <c r="C90" s="52">
        <v>1</v>
      </c>
      <c r="D90" s="53"/>
      <c r="E90" s="54"/>
      <c r="F90" s="53">
        <f t="shared" si="6"/>
        <v>0</v>
      </c>
      <c r="G90" s="55">
        <f t="shared" si="7"/>
        <v>0</v>
      </c>
      <c r="H90" s="55">
        <f t="shared" si="8"/>
        <v>0</v>
      </c>
    </row>
    <row r="91" spans="1:8" x14ac:dyDescent="0.25">
      <c r="A91" s="51">
        <v>85</v>
      </c>
      <c r="B91" s="51" t="s">
        <v>211</v>
      </c>
      <c r="C91" s="52">
        <v>1</v>
      </c>
      <c r="D91" s="53"/>
      <c r="E91" s="54"/>
      <c r="F91" s="53">
        <v>0</v>
      </c>
      <c r="G91" s="55"/>
      <c r="H91" s="55"/>
    </row>
    <row r="92" spans="1:8" x14ac:dyDescent="0.25">
      <c r="A92" s="51">
        <v>86</v>
      </c>
      <c r="B92" s="51" t="s">
        <v>212</v>
      </c>
      <c r="C92" s="52">
        <v>2</v>
      </c>
      <c r="D92" s="53"/>
      <c r="E92" s="54"/>
      <c r="F92" s="53">
        <f t="shared" si="6"/>
        <v>0</v>
      </c>
      <c r="G92" s="55">
        <f t="shared" si="7"/>
        <v>0</v>
      </c>
      <c r="H92" s="55">
        <f t="shared" si="8"/>
        <v>0</v>
      </c>
    </row>
    <row r="93" spans="1:8" x14ac:dyDescent="0.25">
      <c r="A93" s="51">
        <v>87</v>
      </c>
      <c r="B93" s="51" t="s">
        <v>213</v>
      </c>
      <c r="C93" s="52">
        <v>6</v>
      </c>
      <c r="D93" s="53"/>
      <c r="E93" s="54"/>
      <c r="F93" s="53">
        <f t="shared" ref="F93:F149" si="9">D93*(1+(E93/100))</f>
        <v>0</v>
      </c>
      <c r="G93" s="55">
        <f t="shared" ref="G93:G149" si="10">C93*D93</f>
        <v>0</v>
      </c>
      <c r="H93" s="55">
        <f t="shared" ref="H93:H149" si="11">C93*F93</f>
        <v>0</v>
      </c>
    </row>
    <row r="94" spans="1:8" x14ac:dyDescent="0.25">
      <c r="A94" s="51">
        <v>88</v>
      </c>
      <c r="B94" s="51" t="s">
        <v>214</v>
      </c>
      <c r="C94" s="52">
        <v>1</v>
      </c>
      <c r="D94" s="53"/>
      <c r="E94" s="54"/>
      <c r="F94" s="53">
        <f t="shared" si="9"/>
        <v>0</v>
      </c>
      <c r="G94" s="55">
        <f t="shared" si="10"/>
        <v>0</v>
      </c>
      <c r="H94" s="55">
        <f t="shared" si="11"/>
        <v>0</v>
      </c>
    </row>
    <row r="95" spans="1:8" x14ac:dyDescent="0.25">
      <c r="A95" s="51">
        <v>89</v>
      </c>
      <c r="B95" s="51" t="s">
        <v>327</v>
      </c>
      <c r="C95" s="52">
        <v>1</v>
      </c>
      <c r="D95" s="53"/>
      <c r="E95" s="54"/>
      <c r="F95" s="53">
        <v>0</v>
      </c>
      <c r="G95" s="55"/>
      <c r="H95" s="55"/>
    </row>
    <row r="96" spans="1:8" x14ac:dyDescent="0.25">
      <c r="A96" s="51">
        <v>90</v>
      </c>
      <c r="B96" s="51" t="s">
        <v>215</v>
      </c>
      <c r="C96" s="52">
        <v>1</v>
      </c>
      <c r="D96" s="53"/>
      <c r="E96" s="54"/>
      <c r="F96" s="53">
        <f t="shared" si="9"/>
        <v>0</v>
      </c>
      <c r="G96" s="55">
        <f t="shared" si="10"/>
        <v>0</v>
      </c>
      <c r="H96" s="55">
        <f t="shared" si="11"/>
        <v>0</v>
      </c>
    </row>
    <row r="97" spans="1:8" x14ac:dyDescent="0.25">
      <c r="A97" s="51">
        <v>91</v>
      </c>
      <c r="B97" s="51" t="s">
        <v>216</v>
      </c>
      <c r="C97" s="52">
        <v>1</v>
      </c>
      <c r="D97" s="53"/>
      <c r="E97" s="54"/>
      <c r="F97" s="53">
        <v>0</v>
      </c>
      <c r="G97" s="55"/>
      <c r="H97" s="55"/>
    </row>
    <row r="98" spans="1:8" x14ac:dyDescent="0.25">
      <c r="A98" s="51">
        <v>92</v>
      </c>
      <c r="B98" s="51" t="s">
        <v>217</v>
      </c>
      <c r="C98" s="52">
        <v>4</v>
      </c>
      <c r="D98" s="53"/>
      <c r="E98" s="54"/>
      <c r="F98" s="53">
        <f t="shared" si="9"/>
        <v>0</v>
      </c>
      <c r="G98" s="55">
        <f t="shared" si="10"/>
        <v>0</v>
      </c>
      <c r="H98" s="55">
        <f t="shared" si="11"/>
        <v>0</v>
      </c>
    </row>
    <row r="99" spans="1:8" x14ac:dyDescent="0.25">
      <c r="A99" s="51">
        <v>93</v>
      </c>
      <c r="B99" s="51" t="s">
        <v>218</v>
      </c>
      <c r="C99" s="52">
        <v>1</v>
      </c>
      <c r="D99" s="53"/>
      <c r="E99" s="54"/>
      <c r="F99" s="53">
        <v>0</v>
      </c>
      <c r="G99" s="55"/>
      <c r="H99" s="55"/>
    </row>
    <row r="100" spans="1:8" x14ac:dyDescent="0.25">
      <c r="A100" s="51">
        <v>94</v>
      </c>
      <c r="B100" s="51" t="s">
        <v>219</v>
      </c>
      <c r="C100" s="52">
        <v>1</v>
      </c>
      <c r="D100" s="53"/>
      <c r="E100" s="54"/>
      <c r="F100" s="53">
        <v>0</v>
      </c>
      <c r="G100" s="55"/>
      <c r="H100" s="55"/>
    </row>
    <row r="101" spans="1:8" x14ac:dyDescent="0.25">
      <c r="A101" s="51">
        <v>95</v>
      </c>
      <c r="B101" s="51" t="s">
        <v>220</v>
      </c>
      <c r="C101" s="52">
        <v>2</v>
      </c>
      <c r="D101" s="53"/>
      <c r="E101" s="54"/>
      <c r="F101" s="53">
        <f t="shared" si="9"/>
        <v>0</v>
      </c>
      <c r="G101" s="55">
        <f t="shared" si="10"/>
        <v>0</v>
      </c>
      <c r="H101" s="55">
        <f t="shared" si="11"/>
        <v>0</v>
      </c>
    </row>
    <row r="102" spans="1:8" x14ac:dyDescent="0.25">
      <c r="A102" s="51">
        <v>96</v>
      </c>
      <c r="B102" s="51" t="s">
        <v>221</v>
      </c>
      <c r="C102" s="52">
        <v>2</v>
      </c>
      <c r="D102" s="53"/>
      <c r="E102" s="54"/>
      <c r="F102" s="53">
        <v>0</v>
      </c>
      <c r="G102" s="55"/>
      <c r="H102" s="55"/>
    </row>
    <row r="103" spans="1:8" x14ac:dyDescent="0.25">
      <c r="A103" s="51">
        <v>97</v>
      </c>
      <c r="B103" s="51" t="s">
        <v>222</v>
      </c>
      <c r="C103" s="52">
        <v>3</v>
      </c>
      <c r="D103" s="53"/>
      <c r="E103" s="54"/>
      <c r="F103" s="53">
        <v>0</v>
      </c>
      <c r="G103" s="55"/>
      <c r="H103" s="55"/>
    </row>
    <row r="104" spans="1:8" x14ac:dyDescent="0.25">
      <c r="A104" s="51">
        <v>98</v>
      </c>
      <c r="B104" s="51" t="s">
        <v>223</v>
      </c>
      <c r="C104" s="52">
        <v>1</v>
      </c>
      <c r="D104" s="53"/>
      <c r="E104" s="54"/>
      <c r="F104" s="53">
        <v>0</v>
      </c>
      <c r="G104" s="55"/>
      <c r="H104" s="55"/>
    </row>
    <row r="105" spans="1:8" x14ac:dyDescent="0.25">
      <c r="A105" s="51">
        <v>99</v>
      </c>
      <c r="B105" s="51" t="s">
        <v>224</v>
      </c>
      <c r="C105" s="52">
        <v>1</v>
      </c>
      <c r="D105" s="53"/>
      <c r="E105" s="54"/>
      <c r="F105" s="53">
        <v>0</v>
      </c>
      <c r="G105" s="55"/>
      <c r="H105" s="55"/>
    </row>
    <row r="106" spans="1:8" x14ac:dyDescent="0.25">
      <c r="A106" s="51">
        <v>100</v>
      </c>
      <c r="B106" s="51" t="s">
        <v>225</v>
      </c>
      <c r="C106" s="52">
        <v>1</v>
      </c>
      <c r="D106" s="53"/>
      <c r="E106" s="54"/>
      <c r="F106" s="53">
        <v>0</v>
      </c>
      <c r="G106" s="55"/>
      <c r="H106" s="55"/>
    </row>
    <row r="107" spans="1:8" x14ac:dyDescent="0.25">
      <c r="A107" s="51">
        <v>101</v>
      </c>
      <c r="B107" s="51" t="s">
        <v>226</v>
      </c>
      <c r="C107" s="52">
        <v>1</v>
      </c>
      <c r="D107" s="53"/>
      <c r="E107" s="54"/>
      <c r="F107" s="53">
        <v>0</v>
      </c>
      <c r="G107" s="55"/>
      <c r="H107" s="55"/>
    </row>
    <row r="108" spans="1:8" x14ac:dyDescent="0.25">
      <c r="A108" s="51">
        <v>102</v>
      </c>
      <c r="B108" s="51" t="s">
        <v>227</v>
      </c>
      <c r="C108" s="52">
        <v>1</v>
      </c>
      <c r="D108" s="53"/>
      <c r="E108" s="54"/>
      <c r="F108" s="53">
        <v>0</v>
      </c>
      <c r="G108" s="55"/>
      <c r="H108" s="55"/>
    </row>
    <row r="109" spans="1:8" x14ac:dyDescent="0.25">
      <c r="A109" s="51">
        <v>103</v>
      </c>
      <c r="B109" s="51" t="s">
        <v>228</v>
      </c>
      <c r="C109" s="52">
        <v>5</v>
      </c>
      <c r="D109" s="53"/>
      <c r="E109" s="54"/>
      <c r="F109" s="53">
        <f t="shared" si="9"/>
        <v>0</v>
      </c>
      <c r="G109" s="55">
        <f t="shared" si="10"/>
        <v>0</v>
      </c>
      <c r="H109" s="55">
        <f t="shared" si="11"/>
        <v>0</v>
      </c>
    </row>
    <row r="110" spans="1:8" x14ac:dyDescent="0.25">
      <c r="A110" s="51">
        <v>104</v>
      </c>
      <c r="B110" s="51" t="s">
        <v>229</v>
      </c>
      <c r="C110" s="52">
        <v>1</v>
      </c>
      <c r="D110" s="53"/>
      <c r="E110" s="54"/>
      <c r="F110" s="53">
        <v>0</v>
      </c>
      <c r="G110" s="55"/>
      <c r="H110" s="55"/>
    </row>
    <row r="111" spans="1:8" x14ac:dyDescent="0.25">
      <c r="A111" s="51">
        <v>105</v>
      </c>
      <c r="B111" s="51" t="s">
        <v>230</v>
      </c>
      <c r="C111" s="52">
        <v>2</v>
      </c>
      <c r="D111" s="53"/>
      <c r="E111" s="54"/>
      <c r="F111" s="53">
        <v>0</v>
      </c>
      <c r="G111" s="55">
        <f t="shared" si="10"/>
        <v>0</v>
      </c>
      <c r="H111" s="55"/>
    </row>
    <row r="112" spans="1:8" x14ac:dyDescent="0.25">
      <c r="A112" s="51">
        <v>106</v>
      </c>
      <c r="B112" s="51" t="s">
        <v>231</v>
      </c>
      <c r="C112" s="52">
        <v>2</v>
      </c>
      <c r="D112" s="53"/>
      <c r="E112" s="54"/>
      <c r="F112" s="53">
        <v>0</v>
      </c>
      <c r="G112" s="55"/>
      <c r="H112" s="55"/>
    </row>
    <row r="113" spans="1:8" x14ac:dyDescent="0.25">
      <c r="A113" s="51">
        <v>107</v>
      </c>
      <c r="B113" s="51" t="s">
        <v>232</v>
      </c>
      <c r="C113" s="52">
        <v>2</v>
      </c>
      <c r="D113" s="53"/>
      <c r="E113" s="54"/>
      <c r="F113" s="53">
        <v>0</v>
      </c>
      <c r="G113" s="55"/>
      <c r="H113" s="55"/>
    </row>
    <row r="114" spans="1:8" x14ac:dyDescent="0.25">
      <c r="A114" s="51">
        <v>108</v>
      </c>
      <c r="B114" s="51" t="s">
        <v>328</v>
      </c>
      <c r="C114" s="52">
        <v>1</v>
      </c>
      <c r="D114" s="53"/>
      <c r="E114" s="54"/>
      <c r="F114" s="53">
        <v>0</v>
      </c>
      <c r="G114" s="55"/>
      <c r="H114" s="55"/>
    </row>
    <row r="115" spans="1:8" x14ac:dyDescent="0.25">
      <c r="A115" s="51">
        <v>109</v>
      </c>
      <c r="B115" s="51" t="s">
        <v>233</v>
      </c>
      <c r="C115" s="52">
        <v>1</v>
      </c>
      <c r="D115" s="53"/>
      <c r="E115" s="54"/>
      <c r="F115" s="53">
        <v>0</v>
      </c>
      <c r="G115" s="55"/>
      <c r="H115" s="55"/>
    </row>
    <row r="116" spans="1:8" x14ac:dyDescent="0.25">
      <c r="A116" s="51">
        <v>110</v>
      </c>
      <c r="B116" s="51" t="s">
        <v>234</v>
      </c>
      <c r="C116" s="52">
        <v>1</v>
      </c>
      <c r="D116" s="53"/>
      <c r="E116" s="54"/>
      <c r="F116" s="53">
        <v>0</v>
      </c>
      <c r="G116" s="55"/>
      <c r="H116" s="55"/>
    </row>
    <row r="117" spans="1:8" x14ac:dyDescent="0.25">
      <c r="A117" s="51">
        <v>111</v>
      </c>
      <c r="B117" s="51" t="s">
        <v>235</v>
      </c>
      <c r="C117" s="52">
        <v>5</v>
      </c>
      <c r="D117" s="53"/>
      <c r="E117" s="54"/>
      <c r="F117" s="53">
        <f t="shared" si="9"/>
        <v>0</v>
      </c>
      <c r="G117" s="55">
        <f t="shared" si="10"/>
        <v>0</v>
      </c>
      <c r="H117" s="55">
        <f t="shared" si="11"/>
        <v>0</v>
      </c>
    </row>
    <row r="118" spans="1:8" x14ac:dyDescent="0.25">
      <c r="A118" s="51">
        <v>112</v>
      </c>
      <c r="B118" s="51" t="s">
        <v>236</v>
      </c>
      <c r="C118" s="52">
        <v>1</v>
      </c>
      <c r="D118" s="53"/>
      <c r="E118" s="54"/>
      <c r="F118" s="53">
        <v>0</v>
      </c>
      <c r="G118" s="55"/>
      <c r="H118" s="55"/>
    </row>
    <row r="119" spans="1:8" x14ac:dyDescent="0.25">
      <c r="A119" s="51">
        <v>113</v>
      </c>
      <c r="B119" s="51" t="s">
        <v>237</v>
      </c>
      <c r="C119" s="52">
        <v>1</v>
      </c>
      <c r="D119" s="53"/>
      <c r="E119" s="54"/>
      <c r="F119" s="53">
        <f t="shared" si="9"/>
        <v>0</v>
      </c>
      <c r="G119" s="55">
        <f t="shared" si="10"/>
        <v>0</v>
      </c>
      <c r="H119" s="55">
        <f t="shared" si="11"/>
        <v>0</v>
      </c>
    </row>
    <row r="120" spans="1:8" x14ac:dyDescent="0.25">
      <c r="A120" s="51">
        <v>114</v>
      </c>
      <c r="B120" s="51" t="s">
        <v>329</v>
      </c>
      <c r="C120" s="52">
        <v>1</v>
      </c>
      <c r="D120" s="53"/>
      <c r="E120" s="54"/>
      <c r="F120" s="53">
        <v>0</v>
      </c>
      <c r="G120" s="55"/>
      <c r="H120" s="55"/>
    </row>
    <row r="121" spans="1:8" x14ac:dyDescent="0.25">
      <c r="A121" s="51">
        <v>115</v>
      </c>
      <c r="B121" s="51" t="s">
        <v>238</v>
      </c>
      <c r="C121" s="52">
        <v>1</v>
      </c>
      <c r="D121" s="53"/>
      <c r="E121" s="54"/>
      <c r="F121" s="53">
        <f t="shared" si="9"/>
        <v>0</v>
      </c>
      <c r="G121" s="55">
        <f t="shared" si="10"/>
        <v>0</v>
      </c>
      <c r="H121" s="55">
        <f t="shared" si="11"/>
        <v>0</v>
      </c>
    </row>
    <row r="122" spans="1:8" x14ac:dyDescent="0.25">
      <c r="A122" s="51">
        <v>116</v>
      </c>
      <c r="B122" s="51" t="s">
        <v>239</v>
      </c>
      <c r="C122" s="52">
        <v>4</v>
      </c>
      <c r="D122" s="53"/>
      <c r="E122" s="54"/>
      <c r="F122" s="53">
        <v>0</v>
      </c>
      <c r="G122" s="55"/>
      <c r="H122" s="55"/>
    </row>
    <row r="123" spans="1:8" x14ac:dyDescent="0.25">
      <c r="A123" s="51">
        <v>117</v>
      </c>
      <c r="B123" s="51" t="s">
        <v>240</v>
      </c>
      <c r="C123" s="52">
        <v>1</v>
      </c>
      <c r="D123" s="53"/>
      <c r="E123" s="54"/>
      <c r="F123" s="53">
        <v>0</v>
      </c>
      <c r="G123" s="55"/>
      <c r="H123" s="55"/>
    </row>
    <row r="124" spans="1:8" x14ac:dyDescent="0.25">
      <c r="A124" s="51">
        <v>118</v>
      </c>
      <c r="B124" s="51" t="s">
        <v>241</v>
      </c>
      <c r="C124" s="52">
        <v>1</v>
      </c>
      <c r="D124" s="53"/>
      <c r="E124" s="54"/>
      <c r="F124" s="53">
        <v>0</v>
      </c>
      <c r="G124" s="55"/>
      <c r="H124" s="55"/>
    </row>
    <row r="125" spans="1:8" x14ac:dyDescent="0.25">
      <c r="A125" s="51">
        <v>119</v>
      </c>
      <c r="B125" s="51" t="s">
        <v>242</v>
      </c>
      <c r="C125" s="52">
        <v>4</v>
      </c>
      <c r="D125" s="53"/>
      <c r="E125" s="54"/>
      <c r="F125" s="53">
        <v>0</v>
      </c>
      <c r="G125" s="55"/>
      <c r="H125" s="55"/>
    </row>
    <row r="126" spans="1:8" x14ac:dyDescent="0.25">
      <c r="A126" s="51">
        <v>120</v>
      </c>
      <c r="B126" s="51" t="s">
        <v>243</v>
      </c>
      <c r="C126" s="52">
        <v>1</v>
      </c>
      <c r="D126" s="53"/>
      <c r="E126" s="54"/>
      <c r="F126" s="53">
        <v>0</v>
      </c>
      <c r="G126" s="55"/>
      <c r="H126" s="55"/>
    </row>
    <row r="127" spans="1:8" x14ac:dyDescent="0.25">
      <c r="A127" s="51">
        <v>121</v>
      </c>
      <c r="B127" s="51" t="s">
        <v>244</v>
      </c>
      <c r="C127" s="52">
        <v>1</v>
      </c>
      <c r="D127" s="53"/>
      <c r="E127" s="54"/>
      <c r="F127" s="53">
        <v>0</v>
      </c>
      <c r="G127" s="55"/>
      <c r="H127" s="55"/>
    </row>
    <row r="128" spans="1:8" x14ac:dyDescent="0.25">
      <c r="A128" s="51">
        <v>122</v>
      </c>
      <c r="B128" s="51" t="s">
        <v>245</v>
      </c>
      <c r="C128" s="52">
        <v>1</v>
      </c>
      <c r="D128" s="53"/>
      <c r="E128" s="54"/>
      <c r="F128" s="53">
        <v>0</v>
      </c>
      <c r="G128" s="55"/>
      <c r="H128" s="55"/>
    </row>
    <row r="129" spans="1:8" x14ac:dyDescent="0.25">
      <c r="A129" s="51">
        <v>123</v>
      </c>
      <c r="B129" s="51" t="s">
        <v>246</v>
      </c>
      <c r="C129" s="52">
        <v>1</v>
      </c>
      <c r="D129" s="53"/>
      <c r="E129" s="54"/>
      <c r="F129" s="53">
        <v>0</v>
      </c>
      <c r="G129" s="55"/>
      <c r="H129" s="55"/>
    </row>
    <row r="130" spans="1:8" x14ac:dyDescent="0.25">
      <c r="A130" s="51">
        <v>124</v>
      </c>
      <c r="B130" s="51" t="s">
        <v>247</v>
      </c>
      <c r="C130" s="52">
        <v>2</v>
      </c>
      <c r="D130" s="53"/>
      <c r="E130" s="54"/>
      <c r="F130" s="53">
        <v>0</v>
      </c>
      <c r="G130" s="55"/>
      <c r="H130" s="55"/>
    </row>
    <row r="131" spans="1:8" x14ac:dyDescent="0.25">
      <c r="A131" s="51">
        <v>125</v>
      </c>
      <c r="B131" s="51" t="s">
        <v>248</v>
      </c>
      <c r="C131" s="52">
        <v>5</v>
      </c>
      <c r="D131" s="53"/>
      <c r="E131" s="54"/>
      <c r="F131" s="53">
        <f t="shared" si="9"/>
        <v>0</v>
      </c>
      <c r="G131" s="55">
        <f t="shared" si="10"/>
        <v>0</v>
      </c>
      <c r="H131" s="55">
        <f t="shared" si="11"/>
        <v>0</v>
      </c>
    </row>
    <row r="132" spans="1:8" x14ac:dyDescent="0.25">
      <c r="A132" s="51">
        <v>126</v>
      </c>
      <c r="B132" s="51" t="s">
        <v>249</v>
      </c>
      <c r="C132" s="52">
        <v>2</v>
      </c>
      <c r="D132" s="53"/>
      <c r="E132" s="54"/>
      <c r="F132" s="53">
        <v>0</v>
      </c>
      <c r="G132" s="55"/>
      <c r="H132" s="55"/>
    </row>
    <row r="133" spans="1:8" x14ac:dyDescent="0.25">
      <c r="A133" s="51">
        <v>127</v>
      </c>
      <c r="B133" s="51" t="s">
        <v>250</v>
      </c>
      <c r="C133" s="52">
        <v>1</v>
      </c>
      <c r="D133" s="53"/>
      <c r="E133" s="54"/>
      <c r="F133" s="53">
        <v>0</v>
      </c>
      <c r="G133" s="55"/>
      <c r="H133" s="55"/>
    </row>
    <row r="134" spans="1:8" x14ac:dyDescent="0.25">
      <c r="A134" s="51">
        <v>128</v>
      </c>
      <c r="B134" s="51" t="s">
        <v>251</v>
      </c>
      <c r="C134" s="52">
        <v>1</v>
      </c>
      <c r="D134" s="53"/>
      <c r="E134" s="54"/>
      <c r="F134" s="53">
        <v>0</v>
      </c>
      <c r="G134" s="55"/>
      <c r="H134" s="55"/>
    </row>
    <row r="135" spans="1:8" x14ac:dyDescent="0.25">
      <c r="A135" s="51">
        <v>129</v>
      </c>
      <c r="B135" s="51" t="s">
        <v>252</v>
      </c>
      <c r="C135" s="52">
        <v>1</v>
      </c>
      <c r="D135" s="53"/>
      <c r="E135" s="54"/>
      <c r="F135" s="53">
        <v>0</v>
      </c>
      <c r="G135" s="55"/>
      <c r="H135" s="55"/>
    </row>
    <row r="136" spans="1:8" x14ac:dyDescent="0.25">
      <c r="A136" s="51">
        <v>130</v>
      </c>
      <c r="B136" s="51" t="s">
        <v>253</v>
      </c>
      <c r="C136" s="52">
        <v>2</v>
      </c>
      <c r="D136" s="53"/>
      <c r="E136" s="54"/>
      <c r="F136" s="53">
        <v>0</v>
      </c>
      <c r="G136" s="55"/>
      <c r="H136" s="55"/>
    </row>
    <row r="137" spans="1:8" x14ac:dyDescent="0.25">
      <c r="A137" s="51">
        <v>131</v>
      </c>
      <c r="B137" s="51" t="s">
        <v>254</v>
      </c>
      <c r="C137" s="52">
        <v>1</v>
      </c>
      <c r="D137" s="53"/>
      <c r="E137" s="54"/>
      <c r="F137" s="53">
        <v>0</v>
      </c>
      <c r="G137" s="55"/>
      <c r="H137" s="55"/>
    </row>
    <row r="138" spans="1:8" x14ac:dyDescent="0.25">
      <c r="A138" s="51">
        <v>132</v>
      </c>
      <c r="B138" s="51" t="s">
        <v>255</v>
      </c>
      <c r="C138" s="52">
        <v>1</v>
      </c>
      <c r="D138" s="53"/>
      <c r="E138" s="54"/>
      <c r="F138" s="53">
        <v>0</v>
      </c>
      <c r="G138" s="55">
        <f t="shared" si="10"/>
        <v>0</v>
      </c>
      <c r="H138" s="55">
        <f t="shared" si="11"/>
        <v>0</v>
      </c>
    </row>
    <row r="139" spans="1:8" x14ac:dyDescent="0.25">
      <c r="A139" s="51">
        <v>133</v>
      </c>
      <c r="B139" s="51" t="s">
        <v>256</v>
      </c>
      <c r="C139" s="52">
        <v>1</v>
      </c>
      <c r="D139" s="53"/>
      <c r="E139" s="54"/>
      <c r="F139" s="53">
        <f t="shared" si="9"/>
        <v>0</v>
      </c>
      <c r="G139" s="55">
        <f t="shared" si="10"/>
        <v>0</v>
      </c>
      <c r="H139" s="55">
        <f t="shared" si="11"/>
        <v>0</v>
      </c>
    </row>
    <row r="140" spans="1:8" x14ac:dyDescent="0.25">
      <c r="A140" s="51">
        <v>134</v>
      </c>
      <c r="B140" s="51" t="s">
        <v>257</v>
      </c>
      <c r="C140" s="52">
        <v>1</v>
      </c>
      <c r="D140" s="53"/>
      <c r="E140" s="54"/>
      <c r="F140" s="53">
        <v>0</v>
      </c>
      <c r="G140" s="55"/>
      <c r="H140" s="55"/>
    </row>
    <row r="141" spans="1:8" x14ac:dyDescent="0.25">
      <c r="A141" s="51">
        <v>135</v>
      </c>
      <c r="B141" s="51" t="s">
        <v>258</v>
      </c>
      <c r="C141" s="52">
        <v>1</v>
      </c>
      <c r="D141" s="53"/>
      <c r="E141" s="54"/>
      <c r="F141" s="53">
        <v>0</v>
      </c>
      <c r="G141" s="55"/>
      <c r="H141" s="55"/>
    </row>
    <row r="142" spans="1:8" x14ac:dyDescent="0.25">
      <c r="A142" s="51">
        <v>136</v>
      </c>
      <c r="B142" s="51" t="s">
        <v>259</v>
      </c>
      <c r="C142" s="52">
        <v>1</v>
      </c>
      <c r="D142" s="53"/>
      <c r="E142" s="54"/>
      <c r="F142" s="53">
        <v>0</v>
      </c>
      <c r="G142" s="55"/>
      <c r="H142" s="55"/>
    </row>
    <row r="143" spans="1:8" x14ac:dyDescent="0.25">
      <c r="A143" s="51">
        <v>137</v>
      </c>
      <c r="B143" s="51" t="s">
        <v>260</v>
      </c>
      <c r="C143" s="52">
        <v>1</v>
      </c>
      <c r="D143" s="53"/>
      <c r="E143" s="54"/>
      <c r="F143" s="53">
        <v>0</v>
      </c>
      <c r="G143" s="55"/>
      <c r="H143" s="55"/>
    </row>
    <row r="144" spans="1:8" x14ac:dyDescent="0.25">
      <c r="A144" s="51">
        <v>138</v>
      </c>
      <c r="B144" s="51" t="s">
        <v>261</v>
      </c>
      <c r="C144" s="52">
        <v>1</v>
      </c>
      <c r="D144" s="53"/>
      <c r="E144" s="54"/>
      <c r="F144" s="53">
        <v>0</v>
      </c>
      <c r="G144" s="55"/>
      <c r="H144" s="55"/>
    </row>
    <row r="145" spans="1:8" x14ac:dyDescent="0.25">
      <c r="A145" s="51">
        <v>139</v>
      </c>
      <c r="B145" s="51" t="s">
        <v>262</v>
      </c>
      <c r="C145" s="52">
        <v>1</v>
      </c>
      <c r="D145" s="53"/>
      <c r="E145" s="54"/>
      <c r="F145" s="53">
        <v>0</v>
      </c>
      <c r="G145" s="55">
        <f t="shared" si="10"/>
        <v>0</v>
      </c>
      <c r="H145" s="55">
        <f t="shared" si="11"/>
        <v>0</v>
      </c>
    </row>
    <row r="146" spans="1:8" x14ac:dyDescent="0.25">
      <c r="A146" s="51">
        <v>140</v>
      </c>
      <c r="B146" s="51" t="s">
        <v>263</v>
      </c>
      <c r="C146" s="52">
        <v>1</v>
      </c>
      <c r="D146" s="53"/>
      <c r="E146" s="54"/>
      <c r="F146" s="53">
        <v>0</v>
      </c>
      <c r="G146" s="55"/>
      <c r="H146" s="55"/>
    </row>
    <row r="147" spans="1:8" x14ac:dyDescent="0.25">
      <c r="A147" s="51">
        <v>141</v>
      </c>
      <c r="B147" s="51" t="s">
        <v>264</v>
      </c>
      <c r="C147" s="52">
        <v>1</v>
      </c>
      <c r="D147" s="53"/>
      <c r="E147" s="54"/>
      <c r="F147" s="53">
        <v>0</v>
      </c>
      <c r="G147" s="55">
        <f t="shared" si="10"/>
        <v>0</v>
      </c>
      <c r="H147" s="55">
        <f t="shared" si="11"/>
        <v>0</v>
      </c>
    </row>
    <row r="148" spans="1:8" x14ac:dyDescent="0.25">
      <c r="A148" s="51">
        <v>142</v>
      </c>
      <c r="B148" s="51" t="s">
        <v>265</v>
      </c>
      <c r="C148" s="52">
        <v>1</v>
      </c>
      <c r="D148" s="53"/>
      <c r="E148" s="54"/>
      <c r="F148" s="53">
        <v>0</v>
      </c>
      <c r="G148" s="55"/>
      <c r="H148" s="55"/>
    </row>
    <row r="149" spans="1:8" x14ac:dyDescent="0.25">
      <c r="A149" s="51">
        <v>143</v>
      </c>
      <c r="B149" s="51" t="s">
        <v>266</v>
      </c>
      <c r="C149" s="52">
        <v>1</v>
      </c>
      <c r="D149" s="53"/>
      <c r="E149" s="54"/>
      <c r="F149" s="53">
        <f t="shared" si="9"/>
        <v>0</v>
      </c>
      <c r="G149" s="55">
        <f t="shared" si="10"/>
        <v>0</v>
      </c>
      <c r="H149" s="55">
        <f t="shared" si="11"/>
        <v>0</v>
      </c>
    </row>
    <row r="150" spans="1:8" x14ac:dyDescent="0.25">
      <c r="A150" s="51">
        <v>144</v>
      </c>
      <c r="B150" s="51" t="s">
        <v>267</v>
      </c>
      <c r="C150" s="52">
        <v>1</v>
      </c>
      <c r="D150" s="53"/>
      <c r="E150" s="54"/>
      <c r="F150" s="53">
        <v>0</v>
      </c>
      <c r="G150" s="55"/>
      <c r="H150" s="55"/>
    </row>
    <row r="151" spans="1:8" x14ac:dyDescent="0.25">
      <c r="A151" s="51">
        <v>145</v>
      </c>
      <c r="B151" s="51" t="s">
        <v>268</v>
      </c>
      <c r="C151" s="52">
        <v>2</v>
      </c>
      <c r="D151" s="53"/>
      <c r="E151" s="54"/>
      <c r="F151" s="53">
        <f t="shared" ref="F151:F160" si="12">D151*(1+(E151/100))</f>
        <v>0</v>
      </c>
      <c r="G151" s="55">
        <f t="shared" ref="G151:G187" si="13">C151*D151</f>
        <v>0</v>
      </c>
      <c r="H151" s="55">
        <f t="shared" ref="H151:H187" si="14">C151*F151</f>
        <v>0</v>
      </c>
    </row>
    <row r="152" spans="1:8" x14ac:dyDescent="0.25">
      <c r="A152" s="51">
        <v>146</v>
      </c>
      <c r="B152" s="51" t="s">
        <v>269</v>
      </c>
      <c r="C152" s="52">
        <v>2</v>
      </c>
      <c r="D152" s="53"/>
      <c r="E152" s="54"/>
      <c r="F152" s="53">
        <f t="shared" si="12"/>
        <v>0</v>
      </c>
      <c r="G152" s="55">
        <f t="shared" si="13"/>
        <v>0</v>
      </c>
      <c r="H152" s="55">
        <f t="shared" si="14"/>
        <v>0</v>
      </c>
    </row>
    <row r="153" spans="1:8" x14ac:dyDescent="0.25">
      <c r="A153" s="51">
        <v>147</v>
      </c>
      <c r="B153" s="51" t="s">
        <v>270</v>
      </c>
      <c r="C153" s="52">
        <v>1</v>
      </c>
      <c r="D153" s="53"/>
      <c r="E153" s="54"/>
      <c r="F153" s="53">
        <v>0</v>
      </c>
      <c r="G153" s="55"/>
      <c r="H153" s="55"/>
    </row>
    <row r="154" spans="1:8" x14ac:dyDescent="0.25">
      <c r="A154" s="51">
        <v>148</v>
      </c>
      <c r="B154" s="51" t="s">
        <v>271</v>
      </c>
      <c r="C154" s="52">
        <v>1</v>
      </c>
      <c r="D154" s="53"/>
      <c r="E154" s="54"/>
      <c r="F154" s="53">
        <f t="shared" si="12"/>
        <v>0</v>
      </c>
      <c r="G154" s="55">
        <f t="shared" si="13"/>
        <v>0</v>
      </c>
      <c r="H154" s="55">
        <f t="shared" si="14"/>
        <v>0</v>
      </c>
    </row>
    <row r="155" spans="1:8" x14ac:dyDescent="0.25">
      <c r="A155" s="51">
        <v>149</v>
      </c>
      <c r="B155" s="51" t="s">
        <v>272</v>
      </c>
      <c r="C155" s="52">
        <v>1</v>
      </c>
      <c r="D155" s="53"/>
      <c r="E155" s="54"/>
      <c r="F155" s="53">
        <v>0</v>
      </c>
      <c r="G155" s="55"/>
      <c r="H155" s="55"/>
    </row>
    <row r="156" spans="1:8" x14ac:dyDescent="0.25">
      <c r="A156" s="51">
        <v>150</v>
      </c>
      <c r="B156" s="51" t="s">
        <v>273</v>
      </c>
      <c r="C156" s="52">
        <v>1</v>
      </c>
      <c r="D156" s="53"/>
      <c r="E156" s="54"/>
      <c r="F156" s="53">
        <v>0</v>
      </c>
      <c r="G156" s="55">
        <f t="shared" si="13"/>
        <v>0</v>
      </c>
      <c r="H156" s="55"/>
    </row>
    <row r="157" spans="1:8" x14ac:dyDescent="0.25">
      <c r="A157" s="51">
        <v>151</v>
      </c>
      <c r="B157" s="51" t="s">
        <v>274</v>
      </c>
      <c r="C157" s="52">
        <v>2</v>
      </c>
      <c r="D157" s="53"/>
      <c r="E157" s="54"/>
      <c r="F157" s="53">
        <f t="shared" si="12"/>
        <v>0</v>
      </c>
      <c r="G157" s="55">
        <f t="shared" si="13"/>
        <v>0</v>
      </c>
      <c r="H157" s="55">
        <f t="shared" si="14"/>
        <v>0</v>
      </c>
    </row>
    <row r="158" spans="1:8" x14ac:dyDescent="0.25">
      <c r="A158" s="51">
        <v>152</v>
      </c>
      <c r="B158" s="51" t="s">
        <v>275</v>
      </c>
      <c r="C158" s="52">
        <v>1</v>
      </c>
      <c r="D158" s="53"/>
      <c r="E158" s="54"/>
      <c r="F158" s="53">
        <v>0</v>
      </c>
      <c r="G158" s="55"/>
      <c r="H158" s="55"/>
    </row>
    <row r="159" spans="1:8" x14ac:dyDescent="0.25">
      <c r="A159" s="51">
        <v>153</v>
      </c>
      <c r="B159" s="51" t="s">
        <v>276</v>
      </c>
      <c r="C159" s="52">
        <v>2</v>
      </c>
      <c r="D159" s="53"/>
      <c r="E159" s="54"/>
      <c r="F159" s="53">
        <f t="shared" si="12"/>
        <v>0</v>
      </c>
      <c r="G159" s="55">
        <f t="shared" si="13"/>
        <v>0</v>
      </c>
      <c r="H159" s="55">
        <f t="shared" si="14"/>
        <v>0</v>
      </c>
    </row>
    <row r="160" spans="1:8" x14ac:dyDescent="0.25">
      <c r="A160" s="51">
        <v>154</v>
      </c>
      <c r="B160" s="51" t="s">
        <v>277</v>
      </c>
      <c r="C160" s="52">
        <v>1</v>
      </c>
      <c r="D160" s="53"/>
      <c r="E160" s="54"/>
      <c r="F160" s="53">
        <f t="shared" si="12"/>
        <v>0</v>
      </c>
      <c r="G160" s="55">
        <f t="shared" si="13"/>
        <v>0</v>
      </c>
      <c r="H160" s="55">
        <f t="shared" si="14"/>
        <v>0</v>
      </c>
    </row>
    <row r="161" spans="1:8" x14ac:dyDescent="0.25">
      <c r="A161" s="51">
        <v>155</v>
      </c>
      <c r="B161" s="51" t="s">
        <v>278</v>
      </c>
      <c r="C161" s="52">
        <v>1</v>
      </c>
      <c r="D161" s="53"/>
      <c r="E161" s="54"/>
      <c r="F161" s="53">
        <v>0</v>
      </c>
      <c r="G161" s="55">
        <f t="shared" si="13"/>
        <v>0</v>
      </c>
      <c r="H161" s="55"/>
    </row>
    <row r="162" spans="1:8" x14ac:dyDescent="0.25">
      <c r="A162" s="51">
        <v>156</v>
      </c>
      <c r="B162" s="51" t="s">
        <v>279</v>
      </c>
      <c r="C162" s="52">
        <v>1</v>
      </c>
      <c r="D162" s="53"/>
      <c r="E162" s="54"/>
      <c r="F162" s="53">
        <v>0</v>
      </c>
      <c r="G162" s="55">
        <f t="shared" si="13"/>
        <v>0</v>
      </c>
      <c r="H162" s="55"/>
    </row>
    <row r="163" spans="1:8" x14ac:dyDescent="0.25">
      <c r="A163" s="51">
        <v>157</v>
      </c>
      <c r="B163" s="51" t="s">
        <v>280</v>
      </c>
      <c r="C163" s="52">
        <v>1</v>
      </c>
      <c r="D163" s="53"/>
      <c r="E163" s="54"/>
      <c r="F163" s="53">
        <v>0</v>
      </c>
      <c r="G163" s="55">
        <f t="shared" si="13"/>
        <v>0</v>
      </c>
      <c r="H163" s="55"/>
    </row>
    <row r="164" spans="1:8" x14ac:dyDescent="0.25">
      <c r="A164" s="51">
        <v>158</v>
      </c>
      <c r="B164" s="51" t="s">
        <v>281</v>
      </c>
      <c r="C164" s="52">
        <v>1</v>
      </c>
      <c r="D164" s="53"/>
      <c r="E164" s="54"/>
      <c r="F164" s="53">
        <v>0</v>
      </c>
      <c r="G164" s="55">
        <f t="shared" si="13"/>
        <v>0</v>
      </c>
      <c r="H164" s="55"/>
    </row>
    <row r="165" spans="1:8" x14ac:dyDescent="0.25">
      <c r="A165" s="51">
        <v>159</v>
      </c>
      <c r="B165" s="51" t="s">
        <v>282</v>
      </c>
      <c r="C165" s="52">
        <v>1</v>
      </c>
      <c r="D165" s="53"/>
      <c r="E165" s="54"/>
      <c r="F165" s="53">
        <v>0</v>
      </c>
      <c r="G165" s="55">
        <f t="shared" si="13"/>
        <v>0</v>
      </c>
      <c r="H165" s="55">
        <f t="shared" si="14"/>
        <v>0</v>
      </c>
    </row>
    <row r="166" spans="1:8" x14ac:dyDescent="0.25">
      <c r="A166" s="51">
        <v>160</v>
      </c>
      <c r="B166" s="51" t="s">
        <v>283</v>
      </c>
      <c r="C166" s="52">
        <v>1</v>
      </c>
      <c r="D166" s="53"/>
      <c r="E166" s="54"/>
      <c r="F166" s="53">
        <v>0</v>
      </c>
      <c r="G166" s="55">
        <f t="shared" si="13"/>
        <v>0</v>
      </c>
      <c r="H166" s="55"/>
    </row>
    <row r="167" spans="1:8" x14ac:dyDescent="0.25">
      <c r="A167" s="51">
        <v>161</v>
      </c>
      <c r="B167" s="51" t="s">
        <v>330</v>
      </c>
      <c r="C167" s="52">
        <v>1</v>
      </c>
      <c r="D167" s="53"/>
      <c r="E167" s="54"/>
      <c r="F167" s="53">
        <v>0</v>
      </c>
      <c r="G167" s="55">
        <f t="shared" si="13"/>
        <v>0</v>
      </c>
      <c r="H167" s="55"/>
    </row>
    <row r="168" spans="1:8" x14ac:dyDescent="0.25">
      <c r="A168" s="51">
        <v>162</v>
      </c>
      <c r="B168" s="51" t="s">
        <v>284</v>
      </c>
      <c r="C168" s="52">
        <v>1</v>
      </c>
      <c r="D168" s="53"/>
      <c r="E168" s="54"/>
      <c r="F168" s="53">
        <v>0</v>
      </c>
      <c r="G168" s="55">
        <f t="shared" si="13"/>
        <v>0</v>
      </c>
      <c r="H168" s="55"/>
    </row>
    <row r="169" spans="1:8" x14ac:dyDescent="0.25">
      <c r="A169" s="51">
        <v>163</v>
      </c>
      <c r="B169" s="51" t="s">
        <v>285</v>
      </c>
      <c r="C169" s="52">
        <v>1</v>
      </c>
      <c r="D169" s="53"/>
      <c r="E169" s="54"/>
      <c r="F169" s="53">
        <v>0</v>
      </c>
      <c r="G169" s="55">
        <f t="shared" si="13"/>
        <v>0</v>
      </c>
      <c r="H169" s="55"/>
    </row>
    <row r="170" spans="1:8" x14ac:dyDescent="0.25">
      <c r="A170" s="51">
        <v>164</v>
      </c>
      <c r="B170" s="51" t="s">
        <v>286</v>
      </c>
      <c r="C170" s="52">
        <v>1</v>
      </c>
      <c r="D170" s="53"/>
      <c r="E170" s="54"/>
      <c r="F170" s="53">
        <v>0</v>
      </c>
      <c r="G170" s="55">
        <f t="shared" si="13"/>
        <v>0</v>
      </c>
      <c r="H170" s="55"/>
    </row>
    <row r="171" spans="1:8" x14ac:dyDescent="0.25">
      <c r="A171" s="51">
        <v>165</v>
      </c>
      <c r="B171" s="51" t="s">
        <v>287</v>
      </c>
      <c r="C171" s="52">
        <v>1</v>
      </c>
      <c r="D171" s="53"/>
      <c r="E171" s="54"/>
      <c r="F171" s="53">
        <v>0</v>
      </c>
      <c r="G171" s="55">
        <f t="shared" si="13"/>
        <v>0</v>
      </c>
      <c r="H171" s="55"/>
    </row>
    <row r="172" spans="1:8" x14ac:dyDescent="0.25">
      <c r="A172" s="51">
        <v>166</v>
      </c>
      <c r="B172" s="51" t="s">
        <v>288</v>
      </c>
      <c r="C172" s="52">
        <v>2</v>
      </c>
      <c r="D172" s="53"/>
      <c r="E172" s="54"/>
      <c r="F172" s="53">
        <v>0</v>
      </c>
      <c r="G172" s="55">
        <f t="shared" si="13"/>
        <v>0</v>
      </c>
      <c r="H172" s="55">
        <f t="shared" si="14"/>
        <v>0</v>
      </c>
    </row>
    <row r="173" spans="1:8" x14ac:dyDescent="0.25">
      <c r="A173" s="51">
        <v>167</v>
      </c>
      <c r="B173" s="51" t="s">
        <v>289</v>
      </c>
      <c r="C173" s="52">
        <v>1</v>
      </c>
      <c r="D173" s="53"/>
      <c r="E173" s="54"/>
      <c r="F173" s="53">
        <v>0</v>
      </c>
      <c r="G173" s="55">
        <f t="shared" si="13"/>
        <v>0</v>
      </c>
      <c r="H173" s="55"/>
    </row>
    <row r="174" spans="1:8" x14ac:dyDescent="0.25">
      <c r="A174" s="51">
        <v>168</v>
      </c>
      <c r="B174" s="51" t="s">
        <v>290</v>
      </c>
      <c r="C174" s="52">
        <v>1</v>
      </c>
      <c r="D174" s="53"/>
      <c r="E174" s="54"/>
      <c r="F174" s="53">
        <v>0</v>
      </c>
      <c r="G174" s="55">
        <f t="shared" si="13"/>
        <v>0</v>
      </c>
      <c r="H174" s="55"/>
    </row>
    <row r="175" spans="1:8" x14ac:dyDescent="0.25">
      <c r="A175" s="51">
        <v>169</v>
      </c>
      <c r="B175" s="51" t="s">
        <v>291</v>
      </c>
      <c r="C175" s="52">
        <v>1</v>
      </c>
      <c r="D175" s="53"/>
      <c r="E175" s="54"/>
      <c r="F175" s="53">
        <v>0</v>
      </c>
      <c r="G175" s="55">
        <f t="shared" si="13"/>
        <v>0</v>
      </c>
      <c r="H175" s="55"/>
    </row>
    <row r="176" spans="1:8" x14ac:dyDescent="0.25">
      <c r="A176" s="51">
        <v>170</v>
      </c>
      <c r="B176" s="51" t="s">
        <v>295</v>
      </c>
      <c r="C176" s="52">
        <v>1</v>
      </c>
      <c r="D176" s="53"/>
      <c r="E176" s="54"/>
      <c r="F176" s="53">
        <v>0</v>
      </c>
      <c r="G176" s="55">
        <f t="shared" si="13"/>
        <v>0</v>
      </c>
      <c r="H176" s="55">
        <f t="shared" si="14"/>
        <v>0</v>
      </c>
    </row>
    <row r="177" spans="1:8" x14ac:dyDescent="0.25">
      <c r="A177" s="51">
        <v>171</v>
      </c>
      <c r="B177" s="51" t="s">
        <v>296</v>
      </c>
      <c r="C177" s="52">
        <v>1</v>
      </c>
      <c r="D177" s="53"/>
      <c r="E177" s="54"/>
      <c r="F177" s="53">
        <v>0</v>
      </c>
      <c r="G177" s="55">
        <f t="shared" si="13"/>
        <v>0</v>
      </c>
      <c r="H177" s="55">
        <f t="shared" si="14"/>
        <v>0</v>
      </c>
    </row>
    <row r="178" spans="1:8" x14ac:dyDescent="0.25">
      <c r="A178" s="51">
        <v>172</v>
      </c>
      <c r="B178" s="51" t="s">
        <v>297</v>
      </c>
      <c r="C178" s="52">
        <v>1</v>
      </c>
      <c r="D178" s="53"/>
      <c r="E178" s="54"/>
      <c r="F178" s="53">
        <v>0</v>
      </c>
      <c r="G178" s="55">
        <f t="shared" si="13"/>
        <v>0</v>
      </c>
      <c r="H178" s="55">
        <f t="shared" si="14"/>
        <v>0</v>
      </c>
    </row>
    <row r="179" spans="1:8" x14ac:dyDescent="0.25">
      <c r="A179" s="51">
        <v>173</v>
      </c>
      <c r="B179" s="51" t="s">
        <v>298</v>
      </c>
      <c r="C179" s="52">
        <v>1</v>
      </c>
      <c r="D179" s="53"/>
      <c r="E179" s="54"/>
      <c r="F179" s="53">
        <v>0</v>
      </c>
      <c r="G179" s="55">
        <f t="shared" si="13"/>
        <v>0</v>
      </c>
      <c r="H179" s="55">
        <f t="shared" si="14"/>
        <v>0</v>
      </c>
    </row>
    <row r="180" spans="1:8" x14ac:dyDescent="0.25">
      <c r="A180" s="51">
        <v>174</v>
      </c>
      <c r="B180" s="51" t="s">
        <v>299</v>
      </c>
      <c r="C180" s="52">
        <v>1</v>
      </c>
      <c r="D180" s="53"/>
      <c r="E180" s="54"/>
      <c r="F180" s="53">
        <v>0</v>
      </c>
      <c r="G180" s="55">
        <f t="shared" si="13"/>
        <v>0</v>
      </c>
      <c r="H180" s="55">
        <f t="shared" si="14"/>
        <v>0</v>
      </c>
    </row>
    <row r="181" spans="1:8" x14ac:dyDescent="0.25">
      <c r="A181" s="51">
        <v>175</v>
      </c>
      <c r="B181" s="51" t="s">
        <v>300</v>
      </c>
      <c r="C181" s="52">
        <v>1</v>
      </c>
      <c r="D181" s="53"/>
      <c r="E181" s="54"/>
      <c r="F181" s="53">
        <v>0</v>
      </c>
      <c r="G181" s="55">
        <f t="shared" si="13"/>
        <v>0</v>
      </c>
      <c r="H181" s="55">
        <f t="shared" si="14"/>
        <v>0</v>
      </c>
    </row>
    <row r="182" spans="1:8" x14ac:dyDescent="0.25">
      <c r="A182" s="51">
        <v>176</v>
      </c>
      <c r="B182" s="51" t="s">
        <v>301</v>
      </c>
      <c r="C182" s="52">
        <v>1</v>
      </c>
      <c r="D182" s="53"/>
      <c r="E182" s="54"/>
      <c r="F182" s="53">
        <v>0</v>
      </c>
      <c r="G182" s="55">
        <f t="shared" si="13"/>
        <v>0</v>
      </c>
      <c r="H182" s="55">
        <f t="shared" si="14"/>
        <v>0</v>
      </c>
    </row>
    <row r="183" spans="1:8" x14ac:dyDescent="0.25">
      <c r="A183" s="51">
        <v>177</v>
      </c>
      <c r="B183" s="51" t="s">
        <v>303</v>
      </c>
      <c r="C183" s="52">
        <v>1</v>
      </c>
      <c r="D183" s="53"/>
      <c r="E183" s="54"/>
      <c r="F183" s="53">
        <v>0</v>
      </c>
      <c r="G183" s="55">
        <f t="shared" si="13"/>
        <v>0</v>
      </c>
      <c r="H183" s="55">
        <f t="shared" si="14"/>
        <v>0</v>
      </c>
    </row>
    <row r="184" spans="1:8" x14ac:dyDescent="0.25">
      <c r="A184" s="51">
        <v>178</v>
      </c>
      <c r="B184" s="51" t="s">
        <v>304</v>
      </c>
      <c r="C184" s="52">
        <v>1</v>
      </c>
      <c r="D184" s="53"/>
      <c r="E184" s="54"/>
      <c r="F184" s="53">
        <v>0</v>
      </c>
      <c r="G184" s="55">
        <f t="shared" si="13"/>
        <v>0</v>
      </c>
      <c r="H184" s="55">
        <f t="shared" si="14"/>
        <v>0</v>
      </c>
    </row>
    <row r="185" spans="1:8" x14ac:dyDescent="0.25">
      <c r="A185" s="51">
        <v>179</v>
      </c>
      <c r="B185" s="51" t="s">
        <v>302</v>
      </c>
      <c r="C185" s="52">
        <v>2</v>
      </c>
      <c r="D185" s="53"/>
      <c r="E185" s="54"/>
      <c r="F185" s="53">
        <v>0</v>
      </c>
      <c r="G185" s="55">
        <f t="shared" si="13"/>
        <v>0</v>
      </c>
      <c r="H185" s="55">
        <f t="shared" si="14"/>
        <v>0</v>
      </c>
    </row>
    <row r="186" spans="1:8" x14ac:dyDescent="0.25">
      <c r="A186" s="51">
        <v>180</v>
      </c>
      <c r="B186" s="51" t="s">
        <v>305</v>
      </c>
      <c r="C186" s="52">
        <v>1</v>
      </c>
      <c r="D186" s="53"/>
      <c r="E186" s="54"/>
      <c r="F186" s="53">
        <v>0</v>
      </c>
      <c r="G186" s="55">
        <f t="shared" si="13"/>
        <v>0</v>
      </c>
      <c r="H186" s="55">
        <f t="shared" si="14"/>
        <v>0</v>
      </c>
    </row>
    <row r="187" spans="1:8" x14ac:dyDescent="0.25">
      <c r="A187" s="51">
        <v>181</v>
      </c>
      <c r="B187" s="51" t="s">
        <v>306</v>
      </c>
      <c r="C187" s="52">
        <v>1</v>
      </c>
      <c r="D187" s="53"/>
      <c r="E187" s="54"/>
      <c r="F187" s="53">
        <v>0</v>
      </c>
      <c r="G187" s="55">
        <f t="shared" si="13"/>
        <v>0</v>
      </c>
      <c r="H187" s="55">
        <f t="shared" si="14"/>
        <v>0</v>
      </c>
    </row>
    <row r="188" spans="1:8" x14ac:dyDescent="0.25">
      <c r="A188" s="51">
        <v>182</v>
      </c>
      <c r="B188" s="51" t="s">
        <v>292</v>
      </c>
      <c r="C188" s="52">
        <v>2</v>
      </c>
      <c r="D188" s="53"/>
      <c r="E188" s="54"/>
      <c r="F188" s="53">
        <v>0</v>
      </c>
      <c r="G188" s="55"/>
      <c r="H188" s="55"/>
    </row>
    <row r="189" spans="1:8" x14ac:dyDescent="0.25">
      <c r="A189" s="51">
        <v>183</v>
      </c>
      <c r="B189" s="51" t="s">
        <v>307</v>
      </c>
      <c r="C189" s="52">
        <v>1</v>
      </c>
      <c r="D189" s="53"/>
      <c r="E189" s="54"/>
      <c r="F189" s="53">
        <v>0</v>
      </c>
      <c r="G189" s="55"/>
      <c r="H189" s="55"/>
    </row>
    <row r="190" spans="1:8" x14ac:dyDescent="0.25">
      <c r="A190" s="51">
        <v>184</v>
      </c>
      <c r="B190" s="51" t="s">
        <v>308</v>
      </c>
      <c r="C190" s="52">
        <v>1</v>
      </c>
      <c r="D190" s="53"/>
      <c r="E190" s="54"/>
      <c r="F190" s="53">
        <v>0</v>
      </c>
      <c r="G190" s="55"/>
      <c r="H190" s="55"/>
    </row>
    <row r="191" spans="1:8" x14ac:dyDescent="0.25">
      <c r="A191" s="51">
        <v>185</v>
      </c>
      <c r="B191" s="51" t="s">
        <v>309</v>
      </c>
      <c r="C191" s="52">
        <v>1</v>
      </c>
      <c r="D191" s="53"/>
      <c r="E191" s="54"/>
      <c r="F191" s="53">
        <v>0</v>
      </c>
      <c r="G191" s="55"/>
      <c r="H191" s="55"/>
    </row>
    <row r="192" spans="1:8" x14ac:dyDescent="0.25">
      <c r="A192" s="51">
        <v>186</v>
      </c>
      <c r="B192" s="51" t="s">
        <v>310</v>
      </c>
      <c r="C192" s="52">
        <v>1</v>
      </c>
      <c r="D192" s="53"/>
      <c r="E192" s="54"/>
      <c r="F192" s="53">
        <v>0</v>
      </c>
      <c r="G192" s="55"/>
      <c r="H192" s="55"/>
    </row>
    <row r="193" spans="1:8" x14ac:dyDescent="0.25">
      <c r="A193" s="51">
        <v>187</v>
      </c>
      <c r="B193" s="51" t="s">
        <v>311</v>
      </c>
      <c r="C193" s="52">
        <v>1</v>
      </c>
      <c r="D193" s="53"/>
      <c r="E193" s="54"/>
      <c r="F193" s="53">
        <v>0</v>
      </c>
      <c r="G193" s="55"/>
      <c r="H193" s="55"/>
    </row>
    <row r="194" spans="1:8" x14ac:dyDescent="0.25">
      <c r="A194" s="51">
        <v>188</v>
      </c>
      <c r="B194" s="51" t="s">
        <v>312</v>
      </c>
      <c r="C194" s="52">
        <v>1</v>
      </c>
      <c r="D194" s="53"/>
      <c r="E194" s="54"/>
      <c r="F194" s="53">
        <v>0</v>
      </c>
      <c r="G194" s="55"/>
      <c r="H194" s="55"/>
    </row>
    <row r="195" spans="1:8" x14ac:dyDescent="0.25">
      <c r="A195" s="51">
        <v>189</v>
      </c>
      <c r="B195" s="51" t="s">
        <v>313</v>
      </c>
      <c r="C195" s="52">
        <v>1</v>
      </c>
      <c r="D195" s="53"/>
      <c r="E195" s="54"/>
      <c r="F195" s="53">
        <v>0</v>
      </c>
      <c r="G195" s="55"/>
      <c r="H195" s="55"/>
    </row>
    <row r="196" spans="1:8" x14ac:dyDescent="0.25">
      <c r="A196" s="51">
        <v>190</v>
      </c>
      <c r="B196" s="51" t="s">
        <v>314</v>
      </c>
      <c r="C196" s="52">
        <v>1</v>
      </c>
      <c r="D196" s="53"/>
      <c r="E196" s="54"/>
      <c r="F196" s="53">
        <v>0</v>
      </c>
      <c r="G196" s="55"/>
      <c r="H196" s="55"/>
    </row>
    <row r="197" spans="1:8" x14ac:dyDescent="0.25">
      <c r="A197" s="51">
        <v>191</v>
      </c>
      <c r="B197" s="51" t="s">
        <v>315</v>
      </c>
      <c r="C197" s="52">
        <v>1</v>
      </c>
      <c r="D197" s="53"/>
      <c r="E197" s="54"/>
      <c r="F197" s="53">
        <v>0</v>
      </c>
      <c r="G197" s="55"/>
      <c r="H197" s="55"/>
    </row>
    <row r="198" spans="1:8" x14ac:dyDescent="0.25">
      <c r="A198" s="51">
        <v>192</v>
      </c>
      <c r="B198" s="51" t="s">
        <v>316</v>
      </c>
      <c r="C198" s="52">
        <v>1</v>
      </c>
      <c r="D198" s="53"/>
      <c r="E198" s="54"/>
      <c r="F198" s="53">
        <v>0</v>
      </c>
      <c r="G198" s="55"/>
      <c r="H198" s="55"/>
    </row>
    <row r="199" spans="1:8" x14ac:dyDescent="0.25">
      <c r="A199" s="51">
        <v>193</v>
      </c>
      <c r="B199" s="51" t="s">
        <v>317</v>
      </c>
      <c r="C199" s="52">
        <v>1</v>
      </c>
      <c r="D199" s="53"/>
      <c r="E199" s="54"/>
      <c r="F199" s="53">
        <v>0</v>
      </c>
      <c r="G199" s="55"/>
      <c r="H199" s="55"/>
    </row>
    <row r="200" spans="1:8" x14ac:dyDescent="0.25">
      <c r="A200" s="51">
        <v>194</v>
      </c>
      <c r="B200" s="51" t="s">
        <v>318</v>
      </c>
      <c r="C200" s="52">
        <v>1</v>
      </c>
      <c r="D200" s="53"/>
      <c r="E200" s="54"/>
      <c r="F200" s="53">
        <v>0</v>
      </c>
      <c r="G200" s="55"/>
      <c r="H200" s="55"/>
    </row>
    <row r="201" spans="1:8" x14ac:dyDescent="0.25">
      <c r="A201" s="51">
        <v>195</v>
      </c>
      <c r="B201" s="51" t="s">
        <v>331</v>
      </c>
      <c r="C201" s="52">
        <v>1</v>
      </c>
      <c r="D201" s="53"/>
      <c r="E201" s="54"/>
      <c r="F201" s="53">
        <v>0</v>
      </c>
      <c r="G201" s="55"/>
      <c r="H201" s="55"/>
    </row>
    <row r="202" spans="1:8" x14ac:dyDescent="0.25">
      <c r="A202" s="51">
        <v>196</v>
      </c>
      <c r="B202" s="51" t="s">
        <v>319</v>
      </c>
      <c r="C202" s="52">
        <v>1</v>
      </c>
      <c r="D202" s="53"/>
      <c r="E202" s="54"/>
      <c r="F202" s="53">
        <v>0</v>
      </c>
      <c r="G202" s="55"/>
      <c r="H202" s="55"/>
    </row>
    <row r="203" spans="1:8" x14ac:dyDescent="0.25">
      <c r="A203" s="51">
        <v>197</v>
      </c>
      <c r="B203" s="51" t="s">
        <v>320</v>
      </c>
      <c r="C203" s="52">
        <v>1</v>
      </c>
      <c r="D203" s="53"/>
      <c r="E203" s="54"/>
      <c r="F203" s="53">
        <v>0</v>
      </c>
      <c r="G203" s="55"/>
      <c r="H203" s="55"/>
    </row>
    <row r="204" spans="1:8" x14ac:dyDescent="0.25">
      <c r="A204" s="51">
        <v>198</v>
      </c>
      <c r="B204" s="51" t="s">
        <v>321</v>
      </c>
      <c r="C204" s="52">
        <v>1</v>
      </c>
      <c r="D204" s="53"/>
      <c r="E204" s="54"/>
      <c r="F204" s="53">
        <v>0</v>
      </c>
      <c r="G204" s="55"/>
      <c r="H204" s="55"/>
    </row>
    <row r="205" spans="1:8" x14ac:dyDescent="0.25">
      <c r="A205" s="51">
        <v>199</v>
      </c>
      <c r="B205" s="51" t="s">
        <v>322</v>
      </c>
      <c r="C205" s="52">
        <v>2</v>
      </c>
      <c r="D205" s="53"/>
      <c r="E205" s="54"/>
      <c r="F205" s="53">
        <v>0</v>
      </c>
      <c r="G205" s="55"/>
      <c r="H205" s="55"/>
    </row>
    <row r="206" spans="1:8" x14ac:dyDescent="0.25">
      <c r="A206" s="51">
        <v>200</v>
      </c>
      <c r="B206" s="51" t="s">
        <v>323</v>
      </c>
      <c r="C206" s="52">
        <v>3</v>
      </c>
      <c r="D206" s="53"/>
      <c r="E206" s="54"/>
      <c r="F206" s="53">
        <v>0</v>
      </c>
      <c r="G206" s="55"/>
      <c r="H206" s="55"/>
    </row>
    <row r="207" spans="1:8" x14ac:dyDescent="0.25">
      <c r="A207" s="51">
        <v>201</v>
      </c>
      <c r="B207" s="51" t="s">
        <v>324</v>
      </c>
      <c r="C207" s="52">
        <v>1</v>
      </c>
      <c r="D207" s="53"/>
      <c r="E207" s="54"/>
      <c r="F207" s="53">
        <v>0</v>
      </c>
      <c r="G207" s="55"/>
      <c r="H207" s="55"/>
    </row>
    <row r="208" spans="1:8" x14ac:dyDescent="0.25">
      <c r="A208" s="51">
        <v>202</v>
      </c>
      <c r="B208" s="51" t="s">
        <v>332</v>
      </c>
      <c r="C208" s="52">
        <v>1</v>
      </c>
      <c r="D208" s="53"/>
      <c r="E208" s="54"/>
      <c r="F208" s="53">
        <v>0</v>
      </c>
      <c r="G208" s="55"/>
      <c r="H208" s="55"/>
    </row>
    <row r="209" spans="1:8" x14ac:dyDescent="0.25">
      <c r="A209" s="56"/>
      <c r="B209" s="61" t="s">
        <v>293</v>
      </c>
      <c r="C209" s="61"/>
      <c r="D209" s="61"/>
      <c r="E209" s="61"/>
      <c r="F209" s="61"/>
      <c r="G209" s="61"/>
      <c r="H209" s="57">
        <f>SUM(H7:H187)</f>
        <v>0</v>
      </c>
    </row>
    <row r="210" spans="1:8" x14ac:dyDescent="0.25">
      <c r="A210" s="44"/>
      <c r="B210" s="44"/>
      <c r="C210" s="45"/>
      <c r="D210" s="47"/>
      <c r="E210" s="47"/>
      <c r="F210" s="47"/>
      <c r="G210" s="44"/>
      <c r="H210" s="44"/>
    </row>
    <row r="212" spans="1:8" x14ac:dyDescent="0.25">
      <c r="A212" s="44"/>
      <c r="B212" s="48"/>
      <c r="C212" s="46"/>
      <c r="D212" s="49"/>
      <c r="E212" s="47"/>
      <c r="F212" s="47"/>
      <c r="G212" s="44"/>
      <c r="H212" s="44"/>
    </row>
    <row r="213" spans="1:8" x14ac:dyDescent="0.25">
      <c r="B213" s="59" t="s">
        <v>334</v>
      </c>
    </row>
    <row r="214" spans="1:8" x14ac:dyDescent="0.25">
      <c r="A214" s="51">
        <v>1</v>
      </c>
      <c r="B214" s="51" t="s">
        <v>335</v>
      </c>
      <c r="C214" s="52">
        <v>1</v>
      </c>
      <c r="D214" s="53"/>
      <c r="E214" s="54"/>
      <c r="F214" s="53">
        <v>0</v>
      </c>
      <c r="G214" s="55"/>
      <c r="H214" s="55"/>
    </row>
    <row r="215" spans="1:8" x14ac:dyDescent="0.25">
      <c r="A215" s="51">
        <v>2</v>
      </c>
      <c r="B215" s="51" t="s">
        <v>336</v>
      </c>
      <c r="C215" s="52">
        <v>1</v>
      </c>
      <c r="D215" s="53"/>
      <c r="E215" s="54"/>
      <c r="F215" s="53">
        <v>0</v>
      </c>
      <c r="G215" s="55"/>
      <c r="H215" s="55"/>
    </row>
    <row r="216" spans="1:8" x14ac:dyDescent="0.25">
      <c r="A216" s="51">
        <v>3</v>
      </c>
      <c r="B216" s="51" t="s">
        <v>150</v>
      </c>
      <c r="C216" s="52">
        <v>1</v>
      </c>
      <c r="D216" s="53"/>
      <c r="E216" s="54"/>
      <c r="F216" s="53">
        <v>0</v>
      </c>
      <c r="G216" s="55"/>
      <c r="H216" s="55"/>
    </row>
    <row r="217" spans="1:8" x14ac:dyDescent="0.25">
      <c r="A217" s="51">
        <v>4</v>
      </c>
      <c r="B217" s="51" t="s">
        <v>140</v>
      </c>
      <c r="C217" s="52">
        <v>1</v>
      </c>
      <c r="D217" s="53"/>
      <c r="E217" s="54"/>
      <c r="F217" s="53">
        <v>0</v>
      </c>
      <c r="G217" s="55"/>
      <c r="H217" s="55"/>
    </row>
    <row r="218" spans="1:8" x14ac:dyDescent="0.25">
      <c r="A218" s="51">
        <v>5</v>
      </c>
      <c r="B218" s="51" t="s">
        <v>139</v>
      </c>
      <c r="C218" s="52">
        <v>1</v>
      </c>
      <c r="D218" s="53"/>
      <c r="E218" s="54"/>
      <c r="F218" s="53">
        <v>0</v>
      </c>
      <c r="G218" s="55"/>
      <c r="H218" s="55"/>
    </row>
    <row r="219" spans="1:8" x14ac:dyDescent="0.25">
      <c r="A219" s="51">
        <v>6</v>
      </c>
      <c r="B219" s="51" t="s">
        <v>144</v>
      </c>
      <c r="C219" s="52">
        <v>1</v>
      </c>
      <c r="D219" s="53"/>
      <c r="E219" s="54"/>
      <c r="F219" s="53">
        <v>0</v>
      </c>
      <c r="G219" s="55"/>
      <c r="H219" s="55"/>
    </row>
    <row r="220" spans="1:8" x14ac:dyDescent="0.25">
      <c r="A220" s="51">
        <v>7</v>
      </c>
      <c r="B220" s="51" t="s">
        <v>148</v>
      </c>
      <c r="C220" s="52">
        <v>1</v>
      </c>
      <c r="D220" s="53"/>
      <c r="E220" s="54"/>
      <c r="F220" s="53">
        <v>0</v>
      </c>
      <c r="G220" s="55"/>
      <c r="H220" s="55"/>
    </row>
    <row r="221" spans="1:8" x14ac:dyDescent="0.25">
      <c r="A221" s="51">
        <v>8</v>
      </c>
      <c r="B221" s="51" t="s">
        <v>337</v>
      </c>
      <c r="C221" s="52">
        <v>2</v>
      </c>
      <c r="D221" s="53"/>
      <c r="E221" s="54"/>
      <c r="F221" s="53">
        <v>0</v>
      </c>
      <c r="G221" s="55"/>
      <c r="H221" s="55"/>
    </row>
    <row r="222" spans="1:8" x14ac:dyDescent="0.25">
      <c r="A222" s="51">
        <v>9</v>
      </c>
      <c r="B222" s="51" t="s">
        <v>338</v>
      </c>
      <c r="C222" s="52">
        <v>1</v>
      </c>
      <c r="D222" s="53"/>
      <c r="E222" s="54"/>
      <c r="F222" s="53">
        <v>0</v>
      </c>
      <c r="G222" s="55"/>
      <c r="H222" s="55"/>
    </row>
    <row r="223" spans="1:8" x14ac:dyDescent="0.25">
      <c r="A223" s="51">
        <v>10</v>
      </c>
      <c r="B223" s="51" t="s">
        <v>339</v>
      </c>
      <c r="C223" s="52">
        <v>1</v>
      </c>
      <c r="D223" s="53"/>
      <c r="E223" s="54"/>
      <c r="F223" s="53">
        <v>0</v>
      </c>
      <c r="G223" s="55"/>
      <c r="H223" s="55"/>
    </row>
    <row r="224" spans="1:8" x14ac:dyDescent="0.25">
      <c r="A224" s="51">
        <v>11</v>
      </c>
      <c r="B224" s="51" t="s">
        <v>190</v>
      </c>
      <c r="C224" s="52">
        <v>1</v>
      </c>
      <c r="D224" s="53"/>
      <c r="E224" s="54"/>
      <c r="F224" s="53">
        <v>0</v>
      </c>
      <c r="G224" s="55"/>
      <c r="H224" s="55"/>
    </row>
    <row r="225" spans="1:9" x14ac:dyDescent="0.25">
      <c r="A225" s="51">
        <v>12</v>
      </c>
      <c r="B225" s="51" t="s">
        <v>200</v>
      </c>
      <c r="C225" s="52">
        <v>1</v>
      </c>
      <c r="D225" s="53"/>
      <c r="E225" s="54"/>
      <c r="F225" s="53">
        <v>0</v>
      </c>
      <c r="G225" s="55"/>
      <c r="H225" s="55"/>
    </row>
    <row r="226" spans="1:9" x14ac:dyDescent="0.25">
      <c r="A226" s="51">
        <v>13</v>
      </c>
      <c r="B226" s="51" t="s">
        <v>204</v>
      </c>
      <c r="C226" s="52">
        <v>1</v>
      </c>
      <c r="D226" s="53"/>
      <c r="E226" s="54"/>
      <c r="F226" s="53">
        <v>0</v>
      </c>
      <c r="G226" s="55"/>
      <c r="H226" s="55"/>
    </row>
    <row r="227" spans="1:9" x14ac:dyDescent="0.25">
      <c r="A227" s="51">
        <v>14</v>
      </c>
      <c r="B227" s="51" t="s">
        <v>327</v>
      </c>
      <c r="C227" s="52">
        <v>2</v>
      </c>
      <c r="D227" s="53"/>
      <c r="E227" s="54"/>
      <c r="F227" s="53">
        <v>0</v>
      </c>
      <c r="G227" s="55"/>
      <c r="H227" s="55"/>
    </row>
    <row r="228" spans="1:9" x14ac:dyDescent="0.25">
      <c r="A228" s="51">
        <v>15</v>
      </c>
      <c r="B228" s="51" t="s">
        <v>340</v>
      </c>
      <c r="C228" s="52">
        <v>1</v>
      </c>
      <c r="D228" s="53"/>
      <c r="E228" s="54"/>
      <c r="F228" s="53">
        <v>0</v>
      </c>
      <c r="G228" s="55"/>
      <c r="H228" s="55"/>
    </row>
    <row r="229" spans="1:9" x14ac:dyDescent="0.25">
      <c r="A229" s="51">
        <v>16</v>
      </c>
      <c r="B229" s="51" t="s">
        <v>230</v>
      </c>
      <c r="C229" s="52">
        <v>1</v>
      </c>
      <c r="D229" s="53"/>
      <c r="E229" s="54"/>
      <c r="F229" s="53">
        <v>0</v>
      </c>
      <c r="G229" s="55"/>
      <c r="H229" s="55"/>
    </row>
    <row r="230" spans="1:9" x14ac:dyDescent="0.25">
      <c r="A230" s="51">
        <v>17</v>
      </c>
      <c r="B230" s="51" t="s">
        <v>329</v>
      </c>
      <c r="C230" s="52">
        <v>1</v>
      </c>
      <c r="D230" s="53"/>
      <c r="E230" s="54"/>
      <c r="F230" s="53">
        <v>0</v>
      </c>
      <c r="G230" s="55"/>
      <c r="H230" s="55"/>
    </row>
    <row r="231" spans="1:9" x14ac:dyDescent="0.25">
      <c r="A231" s="51">
        <v>18</v>
      </c>
      <c r="B231" s="51" t="s">
        <v>341</v>
      </c>
      <c r="C231" s="52">
        <v>1</v>
      </c>
      <c r="D231" s="53"/>
      <c r="E231" s="54"/>
      <c r="F231" s="53">
        <v>0</v>
      </c>
      <c r="G231" s="55"/>
      <c r="H231" s="55"/>
    </row>
    <row r="232" spans="1:9" x14ac:dyDescent="0.25">
      <c r="A232" s="51">
        <v>19</v>
      </c>
      <c r="B232" s="51" t="s">
        <v>342</v>
      </c>
      <c r="C232" s="52">
        <v>1</v>
      </c>
      <c r="D232" s="53"/>
      <c r="E232" s="54"/>
      <c r="F232" s="53">
        <v>0</v>
      </c>
      <c r="G232" s="55"/>
      <c r="H232" s="55"/>
    </row>
    <row r="233" spans="1:9" x14ac:dyDescent="0.25">
      <c r="A233" s="51">
        <v>20</v>
      </c>
      <c r="B233" s="51" t="s">
        <v>343</v>
      </c>
      <c r="C233" s="52">
        <v>1</v>
      </c>
      <c r="D233" s="53"/>
      <c r="E233" s="54"/>
      <c r="F233" s="53">
        <v>0</v>
      </c>
      <c r="G233" s="55"/>
      <c r="H233" s="55"/>
    </row>
    <row r="234" spans="1:9" x14ac:dyDescent="0.25">
      <c r="A234" s="51">
        <v>21</v>
      </c>
      <c r="B234" s="51" t="s">
        <v>344</v>
      </c>
      <c r="C234" s="52">
        <v>1</v>
      </c>
      <c r="D234" s="53"/>
      <c r="E234" s="54"/>
      <c r="F234" s="53">
        <v>0</v>
      </c>
      <c r="G234" s="55"/>
      <c r="H234" s="55"/>
    </row>
    <row r="235" spans="1:9" x14ac:dyDescent="0.25">
      <c r="A235" s="56"/>
      <c r="B235" s="62" t="s">
        <v>293</v>
      </c>
      <c r="C235" s="63"/>
      <c r="D235" s="63"/>
      <c r="E235" s="63"/>
      <c r="F235" s="63"/>
      <c r="G235" s="64"/>
      <c r="H235" s="57">
        <f>SUM(H11:H194)</f>
        <v>0</v>
      </c>
    </row>
    <row r="240" spans="1:9" x14ac:dyDescent="0.25">
      <c r="A240" s="43" t="s">
        <v>112</v>
      </c>
      <c r="B240" s="2"/>
      <c r="C240" s="2"/>
      <c r="D240" s="2"/>
      <c r="E240" s="2"/>
      <c r="F240" s="2"/>
      <c r="G240" s="2"/>
      <c r="H240" s="2"/>
      <c r="I240" s="2"/>
    </row>
    <row r="241" spans="1:9" ht="18.75" x14ac:dyDescent="0.3">
      <c r="A241" s="43" t="s">
        <v>113</v>
      </c>
      <c r="B241" s="4"/>
      <c r="C241" s="4"/>
      <c r="D241" s="4"/>
      <c r="E241" s="4"/>
      <c r="F241" s="4"/>
      <c r="G241" s="4"/>
      <c r="H241" s="4"/>
      <c r="I241" s="4"/>
    </row>
    <row r="242" spans="1:9" ht="18.75" x14ac:dyDescent="0.3">
      <c r="A242" s="1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 t="s">
        <v>114</v>
      </c>
      <c r="B245" s="2"/>
      <c r="C245" s="2"/>
      <c r="D245" s="2"/>
      <c r="E245" s="3"/>
      <c r="F245" s="3"/>
      <c r="G245" s="2" t="s">
        <v>115</v>
      </c>
      <c r="H245" s="2"/>
      <c r="I245" s="2"/>
    </row>
  </sheetData>
  <protectedRanges>
    <protectedRange sqref="B212" name="Obseg2_2"/>
  </protectedRanges>
  <mergeCells count="2">
    <mergeCell ref="B209:G209"/>
    <mergeCell ref="B235:G2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sklop 1</vt:lpstr>
      <vt:lpstr>sklop 2</vt:lpstr>
      <vt:lpstr>sklop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Dobnikar</dc:creator>
  <cp:lastModifiedBy>Mojca Eržen</cp:lastModifiedBy>
  <dcterms:created xsi:type="dcterms:W3CDTF">2019-04-11T11:42:02Z</dcterms:created>
  <dcterms:modified xsi:type="dcterms:W3CDTF">2019-04-18T10:41:25Z</dcterms:modified>
</cp:coreProperties>
</file>